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ciones" state="visible" r:id="rId4"/>
    <sheet sheetId="2" name="Datos" state="visible" r:id="rId5"/>
    <sheet sheetId="3" name="Trabajadores" state="visible" r:id="rId6"/>
    <sheet sheetId="4" name="Goces" state="visible" r:id="rId7"/>
    <sheet sheetId="5" name="Meses" state="hidden" r:id="rId8"/>
  </sheets>
  <calcPr calcId="171027" fullCalcOnLoad="1"/>
</workbook>
</file>

<file path=xl/sharedStrings.xml><?xml version="1.0" encoding="utf-8"?>
<sst xmlns="http://schemas.openxmlformats.org/spreadsheetml/2006/main" count="82" uniqueCount="52">
  <si>
    <t>EnTurno</t>
  </si>
  <si>
    <t>Control de vacaciones</t>
  </si>
  <si>
    <t>Plantilla ilustrativa: verifica los resultados con tu área de planilla. EnTurno no calcula la planilla.</t>
  </si>
  <si>
    <t>Cuándo se ganan</t>
  </si>
  <si>
    <t>Por cada año completo de servicios, el trabajador tiene derecho a 30 días calendario de descanso vacacional, siempre que cumpla el récord vacacional (D. Leg. 713, art. 10). El año se cuenta desde la fecha de ingreso: quien ingresó el 15 de enero de 2025 cumple su primer año el 15 de enero de 2026.</t>
  </si>
  <si>
    <t>El récord vacacional</t>
  </si>
  <si>
    <t>Es el mínimo de días efectivamente trabajados dentro del año de servicios (D. Leg. 713 y su reglamento, D.S. 012-92-TR): 260 días si la jornada ordinaria es de seis días a la semana, 210 si es de cinco y, si se trabaja cuatro o tres días a la semana, no más de diez faltas injustificadas. Se exige además una jornada mínima de cuatro horas diarias. Si en un año no se cumplió el récord, escribe 1 en «Años sin récord»: ese año no suma días.</t>
  </si>
  <si>
    <t>Hasta cuándo se gozan</t>
  </si>
  <si>
    <t>Las vacaciones se gozan dentro del año siguiente a aquel en que se ganaron; la fecha la acuerdan las partes y, a falta de acuerdo, la fija el empleador (D. Leg. 713, arts. 14 y 23). Si no se gozan en ese año, el trabajador percibe una remuneración por el trabajo realizado, una por el descanso no gozado y una indemnización equivalente a una remuneración (art. 23): la llamada triple vacacional. Por acuerdo escrito se pueden acumular hasta dos periodos, si después de un año de servicios se gozan al menos siete días (art. 18).</t>
  </si>
  <si>
    <t>Cómo usarla</t>
  </si>
  <si>
    <t xml:space="preserve">• En «Datos», escribe la fecha de corte: la de hoy, cada vez que revises.
• En «Trabajadores», una fila por persona con su fecha de ingreso.
• En «Goces», una fila por cada periodo gozado, con el año de servicios al que corresponde. Fraccionar se puede por acuerdo escrito (D. Leg. 1405 y D.S. 002-2019-TR): una fila por tramo.
• «Revisar» avisa cuando el último año vence en los próximos días, cuando quedan días de un año anterior sin gozar y cuando alguien gozó más días de los ganados (vacaciones adelantadas).</t>
  </si>
  <si>
    <t>Qué no hace</t>
  </si>
  <si>
    <t>No calcula la remuneración vacacional, la indemnización ni las vacaciones truncas. No verifica el récord: lo indicas tú. Cuenta los días que ingresas en «Goces»; si un periodo se redujo de 30 a 15 días por acuerdo escrito, consúltalo con tu área de planilla.</t>
  </si>
  <si>
    <t>enturno.pe — Software de turnos y asistencia para empresas del Perú</t>
  </si>
  <si>
    <t>Plantilla gratuita · ilustrativa · verifica con tu área de planilla</t>
  </si>
  <si>
    <t>https://enturno.pe/plantillas/control-de-vacaciones</t>
  </si>
  <si>
    <t>Versión 2026-10-09 · normas revisadas el 9 de octubre de 2026 · RMV S/ 1,230</t>
  </si>
  <si>
    <t>Datos</t>
  </si>
  <si>
    <r>
      <rPr>
        <color rgb="FF5D5F6B"/>
        <sz val="10"/>
      </rPr>
      <t>La fecha de corte es el día al que se calculan los años de servicio y los días pendientes: cámbiala por la de hoy cada vez que revises.</t>
    </r>
    <r>
      <rPr>
        <i/>
        <color rgb="FF7A2415"/>
        <sz val="10"/>
      </rPr>
      <t xml:space="preserve">
Plantilla ilustrativa: verifica los resultados con tu área de planilla. EnTurno no calcula la planilla.</t>
    </r>
  </si>
  <si>
    <t>Empleador (nombre o razón social)</t>
  </si>
  <si>
    <t>RUC del empleador</t>
  </si>
  <si>
    <t>Fecha de corte</t>
  </si>
  <si>
    <t>Avisar con (días de anticipación)</t>
  </si>
  <si>
    <t>Cada año completo de servicios da 30 días calendario de vacaciones, si se cumplió el récord vacacional (D. Leg. 713, art. 10). El año se cuenta desde la fecha de ingreso.</t>
  </si>
  <si>
    <t>Vacaciones por trabajador</t>
  </si>
  <si>
    <r>
      <rPr>
        <color rgb="FF5D5F6B"/>
        <sz val="10"/>
      </rPr>
      <t>Una fila por trabajador: nombre, documento y fecha de ingreso. «Años sin récord» es para un año de servicios en que no se cumplió el récord vacacional. Los días gozados salen de «Goces». Las filas amarillas son un ejemplo.</t>
    </r>
    <r>
      <rPr>
        <i/>
        <color rgb="FF7A2415"/>
        <sz val="10"/>
      </rPr>
      <t xml:space="preserve">
Plantilla ilustrativa: verifica los resultados con tu área de planilla. EnTurno no calcula la planilla.</t>
    </r>
  </si>
  <si>
    <t>Trabajador</t>
  </si>
  <si>
    <t>Documento</t>
  </si>
  <si>
    <t>Fecha de ingreso</t>
  </si>
  <si>
    <t>Años sin récord</t>
  </si>
  <si>
    <t>Años de servicio</t>
  </si>
  <si>
    <t>Cumplió el último año el</t>
  </si>
  <si>
    <t>Cumple el próximo año el</t>
  </si>
  <si>
    <t>Días ganados</t>
  </si>
  <si>
    <t>Días gozados</t>
  </si>
  <si>
    <t>Días pendientes</t>
  </si>
  <si>
    <t>Pendientes del último año</t>
  </si>
  <si>
    <t>Gozar antes del</t>
  </si>
  <si>
    <t>Pendientes de años anteriores</t>
  </si>
  <si>
    <t>Revisar</t>
  </si>
  <si>
    <t>Persona 1</t>
  </si>
  <si>
    <t>Persona 2</t>
  </si>
  <si>
    <t>Persona 3</t>
  </si>
  <si>
    <t>Persona 4</t>
  </si>
  <si>
    <t>Vacaciones gozadas</t>
  </si>
  <si>
    <r>
      <rPr>
        <color rgb="FF5D5F6B"/>
        <sz val="10"/>
      </rPr>
      <t>Una fila por cada periodo gozado. «Año de servicios» es el año al que corresponden los días: 1 para el primer año, 2 para el segundo. Si las vacaciones se fraccionaron, una fila por tramo.</t>
    </r>
    <r>
      <rPr>
        <i/>
        <color rgb="FF7A2415"/>
        <sz val="10"/>
      </rPr>
      <t xml:space="preserve">
Plantilla ilustrativa: verifica los resultados con tu área de planilla. EnTurno no calcula la planilla.</t>
    </r>
  </si>
  <si>
    <t>Año de servicios</t>
  </si>
  <si>
    <t>Del</t>
  </si>
  <si>
    <t>Al</t>
  </si>
  <si>
    <t>Días</t>
  </si>
  <si>
    <t>Nota</t>
  </si>
  <si>
    <t>Inicio de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</si>
</sst>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2B2F55"/>
      <sz val="20"/>
    </font>
    <font>
      <b/>
      <color rgb="FF2B2F55"/>
      <sz val="14"/>
    </font>
    <font>
      <b/>
      <color rgb="FF7A2415"/>
      <sz val="11"/>
    </font>
    <font>
      <b/>
      <color rgb="FF2B2F55"/>
      <sz val="12"/>
    </font>
    <font>
      <sz val="11"/>
    </font>
    <font>
      <b/>
      <color rgb="FF2B2F55"/>
      <sz val="9"/>
    </font>
    <font>
      <i/>
      <color rgb="FF5D5F6B"/>
      <sz val="9"/>
    </font>
    <font>
      <u/>
      <color rgb="FF2B2F55"/>
      <sz val="9"/>
    </font>
    <font>
      <color rgb="FF5D5F6B"/>
      <sz val="10"/>
    </font>
    <font>
      <b/>
      <sz val="11"/>
    </font>
    <font>
      <b/>
      <color rgb="FFFFFFFF"/>
      <sz val="10"/>
    </font>
    <font>
      <color rgb="FF7A2415"/>
      <sz val="10"/>
    </font>
  </fonts>
  <fills count="5">
    <fill>
      <patternFill patternType="none"/>
    </fill>
    <fill>
      <patternFill patternType="gray125"/>
    </fill>
    <fill>
      <patternFill patternType="solid">
        <fgColor rgb="FFFDF3E1"/>
      </patternFill>
    </fill>
    <fill>
      <patternFill patternType="solid">
        <fgColor rgb="FFF6F5F0"/>
      </patternFill>
    </fill>
    <fill>
      <patternFill patternType="solid">
        <fgColor rgb="FF2B2F55"/>
      </patternFill>
    </fill>
  </fills>
  <borders count="3">
    <border>
      <left/>
      <right/>
      <top/>
      <bottom/>
      <diagonal/>
    </border>
    <border>
      <left/>
      <right/>
      <top/>
      <bottom style="medium">
        <color rgb="FFD91023"/>
      </bottom>
      <diagonal/>
    </border>
    <border>
      <left style="thin">
        <color rgb="FFDDDCD4"/>
      </left>
      <right style="thin">
        <color rgb="FFDDDCD4"/>
      </right>
      <top style="thin">
        <color rgb="FFDDDCD4"/>
      </top>
      <bottom style="thin">
        <color rgb="FFDDDCD4"/>
      </bottom>
      <diagonal/>
    </border>
  </borders>
  <cellStyleXfs count="1">
    <xf numFmtId="0" fontId="0" fillId="0" borderId="0"/>
  </cellStyleXfs>
  <cellXfs count="26">
    <xf numFmtId="0" fontId="0" fillId="0" borderId="0" xfId="0"/>
    <xf numFmtId="0" fontId="1" fillId="0" borderId="1" xfId="0" applyFont="1" applyBorder="1" applyAlignment="1">
      <alignment vertical="center" indent="3"/>
    </xf>
    <xf numFmtId="0" fontId="2" fillId="0" borderId="0" xfId="0" applyFont="1" applyAlignment="1">
      <alignment vertical="center"/>
    </xf>
    <xf numFmtId="0" fontId="3" fillId="0" borderId="0" xfId="0" applyFont="1" applyAlignment="1">
      <alignment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0" fillId="0" borderId="0" xfId="0" applyAlignment="1">
      <alignment vertical="top" wrapText="1"/>
    </xf>
    <xf numFmtId="0" fontId="9" fillId="0" borderId="0" xfId="0" applyFont="1" applyAlignment="1">
      <alignment vertical="center" wrapText="1"/>
    </xf>
    <xf numFmtId="0" fontId="10" fillId="0" borderId="2" xfId="0" applyFont="1" applyBorder="1"/>
    <xf numFmtId="49" fontId="10" fillId="0" borderId="2" xfId="0" applyNumberFormat="1" applyFont="1" applyBorder="1"/>
    <xf numFmtId="164" fontId="10" fillId="2" borderId="2" xfId="0" applyNumberFormat="1" applyFont="1" applyFill="1" applyBorder="1"/>
    <xf numFmtId="0" fontId="0" fillId="3" borderId="0" xfId="0" applyFill="1"/>
    <xf numFmtId="1" fontId="10" fillId="0" borderId="2" xfId="0" applyNumberFormat="1" applyFont="1" applyBorder="1"/>
    <xf numFmtId="164" fontId="0" fillId="3" borderId="0" xfId="0" applyNumberFormat="1" applyFill="1"/>
    <xf numFmtId="0" fontId="11" fillId="4" borderId="2" xfId="0" applyFont="1" applyFill="1" applyBorder="1" applyAlignment="1">
      <alignment horizontal="center" vertical="center" wrapText="1"/>
    </xf>
    <xf numFmtId="0" fontId="0" fillId="2" borderId="2" xfId="0" applyFill="1" applyBorder="1" applyAlignment="1">
      <alignment vertical="center"/>
    </xf>
    <xf numFmtId="0" fontId="0" fillId="0" borderId="2" xfId="0" applyBorder="1" applyAlignment="1">
      <alignment vertical="center"/>
    </xf>
    <xf numFmtId="164" fontId="0" fillId="2" borderId="2" xfId="0" applyNumberFormat="1" applyFill="1" applyBorder="1" applyAlignment="1">
      <alignment vertical="center"/>
    </xf>
    <xf numFmtId="1" fontId="0" fillId="3" borderId="2" xfId="0" applyNumberFormat="1" applyFill="1" applyBorder="1" applyAlignment="1">
      <alignment vertical="center"/>
    </xf>
    <xf numFmtId="164" fontId="0" fillId="3" borderId="2" xfId="0" applyNumberFormat="1" applyFill="1" applyBorder="1" applyAlignment="1">
      <alignment vertical="center"/>
    </xf>
    <xf numFmtId="0" fontId="12" fillId="3" borderId="2" xfId="0" applyFont="1" applyFill="1" applyBorder="1" applyAlignment="1">
      <alignment vertical="center"/>
    </xf>
    <xf numFmtId="164" fontId="0" fillId="0" borderId="2" xfId="0" applyNumberFormat="1" applyBorder="1" applyAlignment="1">
      <alignment vertical="center"/>
    </xf>
    <xf numFmtId="164" fontId="0" fillId="0" borderId="0" xfId="0" applyNumberFormat="1"/>
  </cellXfs>
  <cellStyles count="1">
    <cellStyle name="Normal" xfId="0" builtinId="0"/>
  </cellStyles>
  <dxfs count="2">
    <dxf>
      <font>
        <b/>
        <color rgb="FF7A2415"/>
      </font>
      <fill>
        <patternFill patternType="solid">
          <bgColor rgb="FFF6B3A6"/>
        </patternFill>
      </fill>
    </dxf>
    <dxf>
      <font>
        <b/>
        <color rgb="FF6B4A14"/>
      </font>
      <fill>
        <patternFill patternType="solid">
          <bgColor rgb="FFF4DFB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88000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32000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19200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19200</xdr:colOff>
      <xdr:row>0</xdr:row>
      <xdr:rowOff>68000</xdr:rowOff>
    </xdr:from>
    <xdr:ext cx="285750" cy="2095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urno.pe/plantillas/control-de-vacacione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enturno.pe/plantillas/control-de-vacacione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enturno.pe/plantillas/control-de-vacaciones"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enturno.pe/plantillas/control-de-vacaciones"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workbookViewId="0" showGridLines="0"/>
  </sheetViews>
  <sheetFormatPr defaultRowHeight="15" outlineLevelRow="0" outlineLevelCol="0" x14ac:dyDescent="55"/>
  <cols>
    <col min="1" max="1" width="110" customWidth="1"/>
  </cols>
  <sheetData>
    <row r="1" ht="34" customHeight="1" spans="1:1" x14ac:dyDescent="0.25">
      <c r="A1" s="1" t="s">
        <v>0</v>
      </c>
    </row>
    <row r="2" ht="24" customHeight="1" spans="1:1" x14ac:dyDescent="0.25">
      <c r="A2" s="2" t="s">
        <v>1</v>
      </c>
    </row>
    <row r="3" spans="1:1" x14ac:dyDescent="0.25">
      <c r="A3" s="3" t="s">
        <v>2</v>
      </c>
    </row>
    <row r="5" spans="1:1" x14ac:dyDescent="0.25">
      <c r="A5" s="4" t="s">
        <v>3</v>
      </c>
    </row>
    <row r="6" ht="49" customHeight="1" spans="1:1" x14ac:dyDescent="0.25">
      <c r="A6" s="5" t="s">
        <v>4</v>
      </c>
    </row>
    <row r="8" spans="1:1" x14ac:dyDescent="0.25">
      <c r="A8" s="4" t="s">
        <v>5</v>
      </c>
    </row>
    <row r="9" ht="79" customHeight="1" spans="1:1" x14ac:dyDescent="0.25">
      <c r="A9" s="5" t="s">
        <v>6</v>
      </c>
    </row>
    <row r="11" spans="1:1" x14ac:dyDescent="0.25">
      <c r="A11" s="4" t="s">
        <v>7</v>
      </c>
    </row>
    <row r="12" ht="94" customHeight="1" spans="1:1" x14ac:dyDescent="0.25">
      <c r="A12" s="5" t="s">
        <v>8</v>
      </c>
    </row>
    <row r="14" spans="1:1" x14ac:dyDescent="0.25">
      <c r="A14" s="4" t="s">
        <v>9</v>
      </c>
    </row>
    <row r="15" ht="94" customHeight="1" spans="1:1" x14ac:dyDescent="0.25">
      <c r="A15" s="5" t="s">
        <v>10</v>
      </c>
    </row>
    <row r="17" spans="1:1" x14ac:dyDescent="0.25">
      <c r="A17" s="4" t="s">
        <v>11</v>
      </c>
    </row>
    <row r="18" ht="49" customHeight="1" spans="1:1" x14ac:dyDescent="0.25">
      <c r="A18" s="5" t="s">
        <v>12</v>
      </c>
    </row>
    <row r="20" spans="1:1" x14ac:dyDescent="0.25">
      <c r="A20" s="6" t="s">
        <v>13</v>
      </c>
    </row>
    <row r="21" spans="1:1" x14ac:dyDescent="0.25">
      <c r="A21" s="7" t="s">
        <v>14</v>
      </c>
    </row>
    <row r="22" spans="1:1" x14ac:dyDescent="0.25">
      <c r="A22" s="8" t="s">
        <v>15</v>
      </c>
    </row>
    <row r="23" spans="1:1" x14ac:dyDescent="0.25">
      <c r="A23" s="7" t="s">
        <v>16</v>
      </c>
    </row>
  </sheetData>
  <hyperlinks>
    <hyperlink ref="A22" r:id="rId1"/>
  </hyperlinks>
  <pageMargins left="0.7" right="0.7" top="0.75" bottom="0.75" header="0.3" footer="0.3"/>
  <pageSetup orientation="portrait" horizontalDpi="4294967295" verticalDpi="4294967295" scale="100" fitToWidth="1" fitToHeigh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howGridLines="0"/>
  </sheetViews>
  <sheetFormatPr defaultRowHeight="15" outlineLevelRow="0" outlineLevelCol="0" x14ac:dyDescent="55"/>
  <cols>
    <col min="1" max="1" width="40" customWidth="1"/>
    <col min="2" max="2" width="44" customWidth="1"/>
    <col min="4" max="4" width="9" hidden="1" customWidth="1"/>
    <col min="5" max="5" width="9" hidden="1" customWidth="1"/>
  </cols>
  <sheetData>
    <row r="1" ht="34" customHeight="1" spans="1:2" x14ac:dyDescent="0.25">
      <c r="A1" s="1" t="s">
        <v>0</v>
      </c>
      <c r="B1" s="1"/>
    </row>
    <row r="2" ht="24" customHeight="1" spans="1:2" x14ac:dyDescent="0.25">
      <c r="A2" s="2" t="s">
        <v>17</v>
      </c>
      <c r="B2" s="2"/>
    </row>
    <row r="3" ht="60" customHeight="1" spans="1:2" x14ac:dyDescent="0.25">
      <c r="A3" s="9" t="s">
        <v>18</v>
      </c>
      <c r="B3" s="9"/>
    </row>
    <row r="5" ht="22" customHeight="1" spans="1:2" x14ac:dyDescent="0.25">
      <c r="A5" s="10" t="s">
        <v>19</v>
      </c>
      <c r="B5" s="11"/>
    </row>
    <row r="6" ht="22" customHeight="1" spans="1:2" x14ac:dyDescent="0.25">
      <c r="A6" s="10" t="s">
        <v>20</v>
      </c>
      <c r="B6" s="12"/>
    </row>
    <row r="7" ht="22" customHeight="1" spans="1:5" x14ac:dyDescent="0.25">
      <c r="A7" s="10" t="s">
        <v>21</v>
      </c>
      <c r="B7" s="13">
        <v>46304</v>
      </c>
      <c r="D7" s="14">
        <f>MATCH(B7,Meses!$A$2:$A$1333,1)</f>
      </c>
      <c r="E7" s="14">
        <f>B7-INDEX(Meses!$A$2:$A$1333,D7)</f>
      </c>
    </row>
    <row r="8" ht="22" customHeight="1" spans="1:2" x14ac:dyDescent="0.25">
      <c r="A8" s="10" t="s">
        <v>22</v>
      </c>
      <c r="B8" s="15">
        <v>60</v>
      </c>
    </row>
    <row r="10" ht="46" customHeight="1" spans="1:2" x14ac:dyDescent="0.25">
      <c r="A10" s="10" t="s">
        <v>23</v>
      </c>
      <c r="B10" s="10"/>
    </row>
    <row r="12" spans="1:1" x14ac:dyDescent="0.25">
      <c r="A12" s="6" t="s">
        <v>13</v>
      </c>
    </row>
    <row r="13" spans="1:1" x14ac:dyDescent="0.25">
      <c r="A13" s="7" t="s">
        <v>14</v>
      </c>
    </row>
    <row r="14" spans="1:1" x14ac:dyDescent="0.25">
      <c r="A14" s="8" t="s">
        <v>15</v>
      </c>
    </row>
    <row r="15" spans="1:1" x14ac:dyDescent="0.25">
      <c r="A15" s="7" t="s">
        <v>16</v>
      </c>
    </row>
  </sheetData>
  <mergeCells count="4">
    <mergeCell ref="A1:B1"/>
    <mergeCell ref="A2:B2"/>
    <mergeCell ref="A3:B3"/>
    <mergeCell ref="A10:B10"/>
  </mergeCells>
  <dataValidations count="1">
    <dataValidation type="date" showErrorMessage="1" error="Escribe una fecha entre 1961 y 2069." sqref="B7">
      <formula1>22282</formula1>
      <formula2>62093</formula2>
    </dataValidation>
  </dataValidations>
  <hyperlinks>
    <hyperlink ref="A14" r:id="rId1"/>
  </hyperlinks>
  <pageMargins left="0.7" right="0.7" top="0.75" bottom="0.75" header="0.3" footer="0.3"/>
  <pageSetup orientation="portrait" horizontalDpi="4294967295" verticalDpi="4294967295" scale="100" fitToWidth="1" fitToHeigh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workbookViewId="0" showGridLines="0">
      <pane xSplit="1" ySplit="5" topLeftCell="B6" activePane="bottomRight" state="frozen"/>
      <selection pane="bottomRight"/>
    </sheetView>
  </sheetViews>
  <sheetFormatPr defaultRowHeight="15" outlineLevelRow="0" outlineLevelCol="0" x14ac:dyDescent="55"/>
  <cols>
    <col min="1" max="1" width="24" customWidth="1"/>
    <col min="2" max="2" width="13" customWidth="1"/>
    <col min="3" max="3" width="12" customWidth="1"/>
    <col min="4" max="5" width="10" customWidth="1"/>
    <col min="6" max="7" width="13" customWidth="1"/>
    <col min="8" max="9" width="10" customWidth="1"/>
    <col min="10" max="10" width="11" customWidth="1"/>
    <col min="11" max="11" width="12" customWidth="1"/>
    <col min="12" max="13" width="13" customWidth="1"/>
    <col min="14" max="14" width="40" customWidth="1"/>
    <col min="15" max="15" width="3" customWidth="1"/>
    <col min="16" max="18" width="8" hidden="1" customWidth="1"/>
  </cols>
  <sheetData>
    <row r="1" ht="34" customHeight="1" spans="1:14" x14ac:dyDescent="0.25">
      <c r="A1" s="1" t="s">
        <v>0</v>
      </c>
      <c r="B1" s="1"/>
      <c r="C1" s="1"/>
      <c r="D1" s="1"/>
      <c r="E1" s="1"/>
      <c r="F1" s="1"/>
      <c r="G1" s="1"/>
      <c r="H1" s="1"/>
      <c r="I1" s="1"/>
      <c r="J1" s="1"/>
      <c r="K1" s="1"/>
      <c r="L1" s="1"/>
      <c r="M1" s="1"/>
      <c r="N1" s="1"/>
    </row>
    <row r="2" ht="24" customHeight="1" spans="1:14" x14ac:dyDescent="0.25">
      <c r="A2" s="2" t="s">
        <v>24</v>
      </c>
      <c r="B2" s="2"/>
      <c r="C2" s="2"/>
      <c r="D2" s="2"/>
      <c r="E2" s="2"/>
      <c r="F2" s="2"/>
      <c r="G2" s="2"/>
      <c r="H2" s="2"/>
      <c r="I2" s="2"/>
      <c r="J2" s="2"/>
      <c r="K2" s="2"/>
      <c r="L2" s="2"/>
      <c r="M2" s="2"/>
      <c r="N2" s="2"/>
    </row>
    <row r="3" ht="46" customHeight="1" spans="1:14" x14ac:dyDescent="0.25">
      <c r="A3" s="9" t="s">
        <v>25</v>
      </c>
      <c r="B3" s="9"/>
      <c r="C3" s="9"/>
      <c r="D3" s="9"/>
      <c r="E3" s="9"/>
      <c r="F3" s="9"/>
      <c r="G3" s="9"/>
      <c r="H3" s="9"/>
      <c r="I3" s="9"/>
      <c r="J3" s="9"/>
      <c r="K3" s="9"/>
      <c r="L3" s="9"/>
      <c r="M3" s="9"/>
      <c r="N3" s="9"/>
    </row>
    <row r="4" spans="1:2" x14ac:dyDescent="0.25">
      <c r="A4" s="10" t="s">
        <v>21</v>
      </c>
      <c r="B4" s="16">
        <f>Datos!$B$7</f>
      </c>
    </row>
    <row r="5" ht="42" customHeight="1" spans="1:14" x14ac:dyDescent="0.25">
      <c r="A5" s="17" t="s">
        <v>26</v>
      </c>
      <c r="B5" s="17" t="s">
        <v>27</v>
      </c>
      <c r="C5" s="17" t="s">
        <v>28</v>
      </c>
      <c r="D5" s="17" t="s">
        <v>29</v>
      </c>
      <c r="E5" s="17" t="s">
        <v>30</v>
      </c>
      <c r="F5" s="17" t="s">
        <v>31</v>
      </c>
      <c r="G5" s="17" t="s">
        <v>32</v>
      </c>
      <c r="H5" s="17" t="s">
        <v>33</v>
      </c>
      <c r="I5" s="17" t="s">
        <v>34</v>
      </c>
      <c r="J5" s="17" t="s">
        <v>35</v>
      </c>
      <c r="K5" s="17" t="s">
        <v>36</v>
      </c>
      <c r="L5" s="17" t="s">
        <v>37</v>
      </c>
      <c r="M5" s="17" t="s">
        <v>38</v>
      </c>
      <c r="N5" s="17" t="s">
        <v>39</v>
      </c>
    </row>
    <row r="6" spans="1:18" x14ac:dyDescent="0.25">
      <c r="A6" s="18" t="s">
        <v>40</v>
      </c>
      <c r="B6" s="19"/>
      <c r="C6" s="20">
        <v>45000</v>
      </c>
      <c r="D6" s="18">
        <v>0</v>
      </c>
      <c r="E6" s="21">
        <f>IF(OR($A6="",NOT(ISNUMBER(C6))),"",IF(C6&gt;Datos!$B$7,"",INT(R6/12)))</f>
      </c>
      <c r="F6" s="22">
        <f>IF(E6="","",IF(E6=0,"",INDEX(Meses!$A$2:$A$1333,P6+12*E6)+Q6))</f>
      </c>
      <c r="G6" s="22">
        <f>IF(E6="","",INDEX(Meses!$A$2:$A$1333,P6+12*(E6+1))+Q6)</f>
      </c>
      <c r="H6" s="21">
        <f>IF(E6="","",30*MAX(0,E6-N(D6)))</f>
      </c>
      <c r="I6" s="21">
        <f>IF(E6="","",SUMIFS(Goces!$E$6:$E$105,Goces!$A$6:$A$105,$A6))</f>
      </c>
      <c r="J6" s="21">
        <f>IF(E6="","",H6-I6)</f>
      </c>
      <c r="K6" s="21">
        <f>IF(E6="","",IF(E6=0,0,MAX(0,MIN(J6,30-SUMIFS(Goces!$E$6:$E$105,Goces!$A$6:$A$105,$A6,Goces!$B$6:$B$105,E6)))))</f>
      </c>
      <c r="L6" s="22">
        <f>IF(E6="","",IF(K6&gt;0,G6,""))</f>
      </c>
      <c r="M6" s="21">
        <f>IF(E6="","",MAX(0,J6-K6))</f>
      </c>
      <c r="N6" s="23">
        <f>IF($A6="","",IF(NOT(ISNUMBER(C6)),"Falta la fecha de ingreso",IF(C6&gt;Datos!$B$7,"Ingreso posterior a la fecha de corte",IF(J6&lt;0,"Gozó más días de los ganados: vacaciones adelantadas",IF(M6&gt;0,"Hay días de un periodo anterior sin gozar: revisa el art. 23",IF(E6=0,"Aún no cumple un año de servicios",IF(AND(K6&gt;0,G6-Datos!$B$7&lt;=Datos!$B$8),"Vence pronto: programa las vacaciones","")))))))</f>
      </c>
      <c r="P6">
        <f>IF(ISNUMBER(C6),MATCH(C6,Meses!$A$2:$A$1333,1),"")</f>
      </c>
      <c r="Q6">
        <f>IF(ISNUMBER(C6),C6-INDEX(Meses!$A$2:$A$1333,P6),"")</f>
      </c>
      <c r="R6">
        <f>IF(ISNUMBER(C6),Datos!$D$7-P6-IF(Datos!$E$7&lt;Q6,1,0),"")</f>
      </c>
    </row>
    <row r="7" spans="1:18" x14ac:dyDescent="0.25">
      <c r="A7" s="18" t="s">
        <v>41</v>
      </c>
      <c r="B7" s="19"/>
      <c r="C7" s="20">
        <v>45981</v>
      </c>
      <c r="D7" s="18">
        <v>0</v>
      </c>
      <c r="E7" s="21">
        <f>IF(OR($A7="",NOT(ISNUMBER(C7))),"",IF(C7&gt;Datos!$B$7,"",INT(R7/12)))</f>
      </c>
      <c r="F7" s="22">
        <f>IF(E7="","",IF(E7=0,"",INDEX(Meses!$A$2:$A$1333,P7+12*E7)+Q7))</f>
      </c>
      <c r="G7" s="22">
        <f>IF(E7="","",INDEX(Meses!$A$2:$A$1333,P7+12*(E7+1))+Q7)</f>
      </c>
      <c r="H7" s="21">
        <f>IF(E7="","",30*MAX(0,E7-N(D7)))</f>
      </c>
      <c r="I7" s="21">
        <f>IF(E7="","",SUMIFS(Goces!$E$6:$E$105,Goces!$A$6:$A$105,$A7))</f>
      </c>
      <c r="J7" s="21">
        <f>IF(E7="","",H7-I7)</f>
      </c>
      <c r="K7" s="21">
        <f>IF(E7="","",IF(E7=0,0,MAX(0,MIN(J7,30-SUMIFS(Goces!$E$6:$E$105,Goces!$A$6:$A$105,$A7,Goces!$B$6:$B$105,E7)))))</f>
      </c>
      <c r="L7" s="22">
        <f>IF(E7="","",IF(K7&gt;0,G7,""))</f>
      </c>
      <c r="M7" s="21">
        <f>IF(E7="","",MAX(0,J7-K7))</f>
      </c>
      <c r="N7" s="23">
        <f>IF($A7="","",IF(NOT(ISNUMBER(C7)),"Falta la fecha de ingreso",IF(C7&gt;Datos!$B$7,"Ingreso posterior a la fecha de corte",IF(J7&lt;0,"Gozó más días de los ganados: vacaciones adelantadas",IF(M7&gt;0,"Hay días de un periodo anterior sin gozar: revisa el art. 23",IF(E7=0,"Aún no cumple un año de servicios",IF(AND(K7&gt;0,G7-Datos!$B$7&lt;=Datos!$B$8),"Vence pronto: programa las vacaciones","")))))))</f>
      </c>
      <c r="P7">
        <f>IF(ISNUMBER(C7),MATCH(C7,Meses!$A$2:$A$1333,1),"")</f>
      </c>
      <c r="Q7">
        <f>IF(ISNUMBER(C7),C7-INDEX(Meses!$A$2:$A$1333,P7),"")</f>
      </c>
      <c r="R7">
        <f>IF(ISNUMBER(C7),Datos!$D$7-P7-IF(Datos!$E$7&lt;Q7,1,0),"")</f>
      </c>
    </row>
    <row r="8" spans="1:18" x14ac:dyDescent="0.25">
      <c r="A8" s="18" t="s">
        <v>42</v>
      </c>
      <c r="B8" s="19"/>
      <c r="C8" s="20">
        <v>44531</v>
      </c>
      <c r="D8" s="18">
        <v>0</v>
      </c>
      <c r="E8" s="21">
        <f>IF(OR($A8="",NOT(ISNUMBER(C8))),"",IF(C8&gt;Datos!$B$7,"",INT(R8/12)))</f>
      </c>
      <c r="F8" s="22">
        <f>IF(E8="","",IF(E8=0,"",INDEX(Meses!$A$2:$A$1333,P8+12*E8)+Q8))</f>
      </c>
      <c r="G8" s="22">
        <f>IF(E8="","",INDEX(Meses!$A$2:$A$1333,P8+12*(E8+1))+Q8)</f>
      </c>
      <c r="H8" s="21">
        <f>IF(E8="","",30*MAX(0,E8-N(D8)))</f>
      </c>
      <c r="I8" s="21">
        <f>IF(E8="","",SUMIFS(Goces!$E$6:$E$105,Goces!$A$6:$A$105,$A8))</f>
      </c>
      <c r="J8" s="21">
        <f>IF(E8="","",H8-I8)</f>
      </c>
      <c r="K8" s="21">
        <f>IF(E8="","",IF(E8=0,0,MAX(0,MIN(J8,30-SUMIFS(Goces!$E$6:$E$105,Goces!$A$6:$A$105,$A8,Goces!$B$6:$B$105,E8)))))</f>
      </c>
      <c r="L8" s="22">
        <f>IF(E8="","",IF(K8&gt;0,G8,""))</f>
      </c>
      <c r="M8" s="21">
        <f>IF(E8="","",MAX(0,J8-K8))</f>
      </c>
      <c r="N8" s="23">
        <f>IF($A8="","",IF(NOT(ISNUMBER(C8)),"Falta la fecha de ingreso",IF(C8&gt;Datos!$B$7,"Ingreso posterior a la fecha de corte",IF(J8&lt;0,"Gozó más días de los ganados: vacaciones adelantadas",IF(M8&gt;0,"Hay días de un periodo anterior sin gozar: revisa el art. 23",IF(E8=0,"Aún no cumple un año de servicios",IF(AND(K8&gt;0,G8-Datos!$B$7&lt;=Datos!$B$8),"Vence pronto: programa las vacaciones","")))))))</f>
      </c>
      <c r="P8">
        <f>IF(ISNUMBER(C8),MATCH(C8,Meses!$A$2:$A$1333,1),"")</f>
      </c>
      <c r="Q8">
        <f>IF(ISNUMBER(C8),C8-INDEX(Meses!$A$2:$A$1333,P8),"")</f>
      </c>
      <c r="R8">
        <f>IF(ISNUMBER(C8),Datos!$D$7-P8-IF(Datos!$E$7&lt;Q8,1,0),"")</f>
      </c>
    </row>
    <row r="9" spans="1:18" x14ac:dyDescent="0.25">
      <c r="A9" s="18" t="s">
        <v>43</v>
      </c>
      <c r="B9" s="19"/>
      <c r="C9" s="20">
        <v>43647</v>
      </c>
      <c r="D9" s="18">
        <v>1</v>
      </c>
      <c r="E9" s="21">
        <f>IF(OR($A9="",NOT(ISNUMBER(C9))),"",IF(C9&gt;Datos!$B$7,"",INT(R9/12)))</f>
      </c>
      <c r="F9" s="22">
        <f>IF(E9="","",IF(E9=0,"",INDEX(Meses!$A$2:$A$1333,P9+12*E9)+Q9))</f>
      </c>
      <c r="G9" s="22">
        <f>IF(E9="","",INDEX(Meses!$A$2:$A$1333,P9+12*(E9+1))+Q9)</f>
      </c>
      <c r="H9" s="21">
        <f>IF(E9="","",30*MAX(0,E9-N(D9)))</f>
      </c>
      <c r="I9" s="21">
        <f>IF(E9="","",SUMIFS(Goces!$E$6:$E$105,Goces!$A$6:$A$105,$A9))</f>
      </c>
      <c r="J9" s="21">
        <f>IF(E9="","",H9-I9)</f>
      </c>
      <c r="K9" s="21">
        <f>IF(E9="","",IF(E9=0,0,MAX(0,MIN(J9,30-SUMIFS(Goces!$E$6:$E$105,Goces!$A$6:$A$105,$A9,Goces!$B$6:$B$105,E9)))))</f>
      </c>
      <c r="L9" s="22">
        <f>IF(E9="","",IF(K9&gt;0,G9,""))</f>
      </c>
      <c r="M9" s="21">
        <f>IF(E9="","",MAX(0,J9-K9))</f>
      </c>
      <c r="N9" s="23">
        <f>IF($A9="","",IF(NOT(ISNUMBER(C9)),"Falta la fecha de ingreso",IF(C9&gt;Datos!$B$7,"Ingreso posterior a la fecha de corte",IF(J9&lt;0,"Gozó más días de los ganados: vacaciones adelantadas",IF(M9&gt;0,"Hay días de un periodo anterior sin gozar: revisa el art. 23",IF(E9=0,"Aún no cumple un año de servicios",IF(AND(K9&gt;0,G9-Datos!$B$7&lt;=Datos!$B$8),"Vence pronto: programa las vacaciones","")))))))</f>
      </c>
      <c r="P9">
        <f>IF(ISNUMBER(C9),MATCH(C9,Meses!$A$2:$A$1333,1),"")</f>
      </c>
      <c r="Q9">
        <f>IF(ISNUMBER(C9),C9-INDEX(Meses!$A$2:$A$1333,P9),"")</f>
      </c>
      <c r="R9">
        <f>IF(ISNUMBER(C9),Datos!$D$7-P9-IF(Datos!$E$7&lt;Q9,1,0),"")</f>
      </c>
    </row>
    <row r="10" spans="1:18" x14ac:dyDescent="0.25">
      <c r="A10" s="19"/>
      <c r="B10" s="19"/>
      <c r="C10" s="24"/>
      <c r="D10" s="19"/>
      <c r="E10" s="21">
        <f>IF(OR($A10="",NOT(ISNUMBER(C10))),"",IF(C10&gt;Datos!$B$7,"",INT(R10/12)))</f>
      </c>
      <c r="F10" s="22">
        <f>IF(E10="","",IF(E10=0,"",INDEX(Meses!$A$2:$A$1333,P10+12*E10)+Q10))</f>
      </c>
      <c r="G10" s="22">
        <f>IF(E10="","",INDEX(Meses!$A$2:$A$1333,P10+12*(E10+1))+Q10)</f>
      </c>
      <c r="H10" s="21">
        <f>IF(E10="","",30*MAX(0,E10-N(D10)))</f>
      </c>
      <c r="I10" s="21">
        <f>IF(E10="","",SUMIFS(Goces!$E$6:$E$105,Goces!$A$6:$A$105,$A10))</f>
      </c>
      <c r="J10" s="21">
        <f>IF(E10="","",H10-I10)</f>
      </c>
      <c r="K10" s="21">
        <f>IF(E10="","",IF(E10=0,0,MAX(0,MIN(J10,30-SUMIFS(Goces!$E$6:$E$105,Goces!$A$6:$A$105,$A10,Goces!$B$6:$B$105,E10)))))</f>
      </c>
      <c r="L10" s="22">
        <f>IF(E10="","",IF(K10&gt;0,G10,""))</f>
      </c>
      <c r="M10" s="21">
        <f>IF(E10="","",MAX(0,J10-K10))</f>
      </c>
      <c r="N10" s="23">
        <f>IF($A10="","",IF(NOT(ISNUMBER(C10)),"Falta la fecha de ingreso",IF(C10&gt;Datos!$B$7,"Ingreso posterior a la fecha de corte",IF(J10&lt;0,"Gozó más días de los ganados: vacaciones adelantadas",IF(M10&gt;0,"Hay días de un periodo anterior sin gozar: revisa el art. 23",IF(E10=0,"Aún no cumple un año de servicios",IF(AND(K10&gt;0,G10-Datos!$B$7&lt;=Datos!$B$8),"Vence pronto: programa las vacaciones","")))))))</f>
      </c>
      <c r="P10">
        <f>IF(ISNUMBER(C10),MATCH(C10,Meses!$A$2:$A$1333,1),"")</f>
      </c>
      <c r="Q10">
        <f>IF(ISNUMBER(C10),C10-INDEX(Meses!$A$2:$A$1333,P10),"")</f>
      </c>
      <c r="R10">
        <f>IF(ISNUMBER(C10),Datos!$D$7-P10-IF(Datos!$E$7&lt;Q10,1,0),"")</f>
      </c>
    </row>
    <row r="11" spans="1:18" x14ac:dyDescent="0.25">
      <c r="A11" s="19"/>
      <c r="B11" s="19"/>
      <c r="C11" s="24"/>
      <c r="D11" s="19"/>
      <c r="E11" s="21">
        <f>IF(OR($A11="",NOT(ISNUMBER(C11))),"",IF(C11&gt;Datos!$B$7,"",INT(R11/12)))</f>
      </c>
      <c r="F11" s="22">
        <f>IF(E11="","",IF(E11=0,"",INDEX(Meses!$A$2:$A$1333,P11+12*E11)+Q11))</f>
      </c>
      <c r="G11" s="22">
        <f>IF(E11="","",INDEX(Meses!$A$2:$A$1333,P11+12*(E11+1))+Q11)</f>
      </c>
      <c r="H11" s="21">
        <f>IF(E11="","",30*MAX(0,E11-N(D11)))</f>
      </c>
      <c r="I11" s="21">
        <f>IF(E11="","",SUMIFS(Goces!$E$6:$E$105,Goces!$A$6:$A$105,$A11))</f>
      </c>
      <c r="J11" s="21">
        <f>IF(E11="","",H11-I11)</f>
      </c>
      <c r="K11" s="21">
        <f>IF(E11="","",IF(E11=0,0,MAX(0,MIN(J11,30-SUMIFS(Goces!$E$6:$E$105,Goces!$A$6:$A$105,$A11,Goces!$B$6:$B$105,E11)))))</f>
      </c>
      <c r="L11" s="22">
        <f>IF(E11="","",IF(K11&gt;0,G11,""))</f>
      </c>
      <c r="M11" s="21">
        <f>IF(E11="","",MAX(0,J11-K11))</f>
      </c>
      <c r="N11" s="23">
        <f>IF($A11="","",IF(NOT(ISNUMBER(C11)),"Falta la fecha de ingreso",IF(C11&gt;Datos!$B$7,"Ingreso posterior a la fecha de corte",IF(J11&lt;0,"Gozó más días de los ganados: vacaciones adelantadas",IF(M11&gt;0,"Hay días de un periodo anterior sin gozar: revisa el art. 23",IF(E11=0,"Aún no cumple un año de servicios",IF(AND(K11&gt;0,G11-Datos!$B$7&lt;=Datos!$B$8),"Vence pronto: programa las vacaciones","")))))))</f>
      </c>
      <c r="P11">
        <f>IF(ISNUMBER(C11),MATCH(C11,Meses!$A$2:$A$1333,1),"")</f>
      </c>
      <c r="Q11">
        <f>IF(ISNUMBER(C11),C11-INDEX(Meses!$A$2:$A$1333,P11),"")</f>
      </c>
      <c r="R11">
        <f>IF(ISNUMBER(C11),Datos!$D$7-P11-IF(Datos!$E$7&lt;Q11,1,0),"")</f>
      </c>
    </row>
    <row r="12" spans="1:18" x14ac:dyDescent="0.25">
      <c r="A12" s="19"/>
      <c r="B12" s="19"/>
      <c r="C12" s="24"/>
      <c r="D12" s="19"/>
      <c r="E12" s="21">
        <f>IF(OR($A12="",NOT(ISNUMBER(C12))),"",IF(C12&gt;Datos!$B$7,"",INT(R12/12)))</f>
      </c>
      <c r="F12" s="22">
        <f>IF(E12="","",IF(E12=0,"",INDEX(Meses!$A$2:$A$1333,P12+12*E12)+Q12))</f>
      </c>
      <c r="G12" s="22">
        <f>IF(E12="","",INDEX(Meses!$A$2:$A$1333,P12+12*(E12+1))+Q12)</f>
      </c>
      <c r="H12" s="21">
        <f>IF(E12="","",30*MAX(0,E12-N(D12)))</f>
      </c>
      <c r="I12" s="21">
        <f>IF(E12="","",SUMIFS(Goces!$E$6:$E$105,Goces!$A$6:$A$105,$A12))</f>
      </c>
      <c r="J12" s="21">
        <f>IF(E12="","",H12-I12)</f>
      </c>
      <c r="K12" s="21">
        <f>IF(E12="","",IF(E12=0,0,MAX(0,MIN(J12,30-SUMIFS(Goces!$E$6:$E$105,Goces!$A$6:$A$105,$A12,Goces!$B$6:$B$105,E12)))))</f>
      </c>
      <c r="L12" s="22">
        <f>IF(E12="","",IF(K12&gt;0,G12,""))</f>
      </c>
      <c r="M12" s="21">
        <f>IF(E12="","",MAX(0,J12-K12))</f>
      </c>
      <c r="N12" s="23">
        <f>IF($A12="","",IF(NOT(ISNUMBER(C12)),"Falta la fecha de ingreso",IF(C12&gt;Datos!$B$7,"Ingreso posterior a la fecha de corte",IF(J12&lt;0,"Gozó más días de los ganados: vacaciones adelantadas",IF(M12&gt;0,"Hay días de un periodo anterior sin gozar: revisa el art. 23",IF(E12=0,"Aún no cumple un año de servicios",IF(AND(K12&gt;0,G12-Datos!$B$7&lt;=Datos!$B$8),"Vence pronto: programa las vacaciones","")))))))</f>
      </c>
      <c r="P12">
        <f>IF(ISNUMBER(C12),MATCH(C12,Meses!$A$2:$A$1333,1),"")</f>
      </c>
      <c r="Q12">
        <f>IF(ISNUMBER(C12),C12-INDEX(Meses!$A$2:$A$1333,P12),"")</f>
      </c>
      <c r="R12">
        <f>IF(ISNUMBER(C12),Datos!$D$7-P12-IF(Datos!$E$7&lt;Q12,1,0),"")</f>
      </c>
    </row>
    <row r="13" spans="1:18" x14ac:dyDescent="0.25">
      <c r="A13" s="19"/>
      <c r="B13" s="19"/>
      <c r="C13" s="24"/>
      <c r="D13" s="19"/>
      <c r="E13" s="21">
        <f>IF(OR($A13="",NOT(ISNUMBER(C13))),"",IF(C13&gt;Datos!$B$7,"",INT(R13/12)))</f>
      </c>
      <c r="F13" s="22">
        <f>IF(E13="","",IF(E13=0,"",INDEX(Meses!$A$2:$A$1333,P13+12*E13)+Q13))</f>
      </c>
      <c r="G13" s="22">
        <f>IF(E13="","",INDEX(Meses!$A$2:$A$1333,P13+12*(E13+1))+Q13)</f>
      </c>
      <c r="H13" s="21">
        <f>IF(E13="","",30*MAX(0,E13-N(D13)))</f>
      </c>
      <c r="I13" s="21">
        <f>IF(E13="","",SUMIFS(Goces!$E$6:$E$105,Goces!$A$6:$A$105,$A13))</f>
      </c>
      <c r="J13" s="21">
        <f>IF(E13="","",H13-I13)</f>
      </c>
      <c r="K13" s="21">
        <f>IF(E13="","",IF(E13=0,0,MAX(0,MIN(J13,30-SUMIFS(Goces!$E$6:$E$105,Goces!$A$6:$A$105,$A13,Goces!$B$6:$B$105,E13)))))</f>
      </c>
      <c r="L13" s="22">
        <f>IF(E13="","",IF(K13&gt;0,G13,""))</f>
      </c>
      <c r="M13" s="21">
        <f>IF(E13="","",MAX(0,J13-K13))</f>
      </c>
      <c r="N13" s="23">
        <f>IF($A13="","",IF(NOT(ISNUMBER(C13)),"Falta la fecha de ingreso",IF(C13&gt;Datos!$B$7,"Ingreso posterior a la fecha de corte",IF(J13&lt;0,"Gozó más días de los ganados: vacaciones adelantadas",IF(M13&gt;0,"Hay días de un periodo anterior sin gozar: revisa el art. 23",IF(E13=0,"Aún no cumple un año de servicios",IF(AND(K13&gt;0,G13-Datos!$B$7&lt;=Datos!$B$8),"Vence pronto: programa las vacaciones","")))))))</f>
      </c>
      <c r="P13">
        <f>IF(ISNUMBER(C13),MATCH(C13,Meses!$A$2:$A$1333,1),"")</f>
      </c>
      <c r="Q13">
        <f>IF(ISNUMBER(C13),C13-INDEX(Meses!$A$2:$A$1333,P13),"")</f>
      </c>
      <c r="R13">
        <f>IF(ISNUMBER(C13),Datos!$D$7-P13-IF(Datos!$E$7&lt;Q13,1,0),"")</f>
      </c>
    </row>
    <row r="14" spans="1:18" x14ac:dyDescent="0.25">
      <c r="A14" s="19"/>
      <c r="B14" s="19"/>
      <c r="C14" s="24"/>
      <c r="D14" s="19"/>
      <c r="E14" s="21">
        <f>IF(OR($A14="",NOT(ISNUMBER(C14))),"",IF(C14&gt;Datos!$B$7,"",INT(R14/12)))</f>
      </c>
      <c r="F14" s="22">
        <f>IF(E14="","",IF(E14=0,"",INDEX(Meses!$A$2:$A$1333,P14+12*E14)+Q14))</f>
      </c>
      <c r="G14" s="22">
        <f>IF(E14="","",INDEX(Meses!$A$2:$A$1333,P14+12*(E14+1))+Q14)</f>
      </c>
      <c r="H14" s="21">
        <f>IF(E14="","",30*MAX(0,E14-N(D14)))</f>
      </c>
      <c r="I14" s="21">
        <f>IF(E14="","",SUMIFS(Goces!$E$6:$E$105,Goces!$A$6:$A$105,$A14))</f>
      </c>
      <c r="J14" s="21">
        <f>IF(E14="","",H14-I14)</f>
      </c>
      <c r="K14" s="21">
        <f>IF(E14="","",IF(E14=0,0,MAX(0,MIN(J14,30-SUMIFS(Goces!$E$6:$E$105,Goces!$A$6:$A$105,$A14,Goces!$B$6:$B$105,E14)))))</f>
      </c>
      <c r="L14" s="22">
        <f>IF(E14="","",IF(K14&gt;0,G14,""))</f>
      </c>
      <c r="M14" s="21">
        <f>IF(E14="","",MAX(0,J14-K14))</f>
      </c>
      <c r="N14" s="23">
        <f>IF($A14="","",IF(NOT(ISNUMBER(C14)),"Falta la fecha de ingreso",IF(C14&gt;Datos!$B$7,"Ingreso posterior a la fecha de corte",IF(J14&lt;0,"Gozó más días de los ganados: vacaciones adelantadas",IF(M14&gt;0,"Hay días de un periodo anterior sin gozar: revisa el art. 23",IF(E14=0,"Aún no cumple un año de servicios",IF(AND(K14&gt;0,G14-Datos!$B$7&lt;=Datos!$B$8),"Vence pronto: programa las vacaciones","")))))))</f>
      </c>
      <c r="P14">
        <f>IF(ISNUMBER(C14),MATCH(C14,Meses!$A$2:$A$1333,1),"")</f>
      </c>
      <c r="Q14">
        <f>IF(ISNUMBER(C14),C14-INDEX(Meses!$A$2:$A$1333,P14),"")</f>
      </c>
      <c r="R14">
        <f>IF(ISNUMBER(C14),Datos!$D$7-P14-IF(Datos!$E$7&lt;Q14,1,0),"")</f>
      </c>
    </row>
    <row r="15" spans="1:18" x14ac:dyDescent="0.25">
      <c r="A15" s="19"/>
      <c r="B15" s="19"/>
      <c r="C15" s="24"/>
      <c r="D15" s="19"/>
      <c r="E15" s="21">
        <f>IF(OR($A15="",NOT(ISNUMBER(C15))),"",IF(C15&gt;Datos!$B$7,"",INT(R15/12)))</f>
      </c>
      <c r="F15" s="22">
        <f>IF(E15="","",IF(E15=0,"",INDEX(Meses!$A$2:$A$1333,P15+12*E15)+Q15))</f>
      </c>
      <c r="G15" s="22">
        <f>IF(E15="","",INDEX(Meses!$A$2:$A$1333,P15+12*(E15+1))+Q15)</f>
      </c>
      <c r="H15" s="21">
        <f>IF(E15="","",30*MAX(0,E15-N(D15)))</f>
      </c>
      <c r="I15" s="21">
        <f>IF(E15="","",SUMIFS(Goces!$E$6:$E$105,Goces!$A$6:$A$105,$A15))</f>
      </c>
      <c r="J15" s="21">
        <f>IF(E15="","",H15-I15)</f>
      </c>
      <c r="K15" s="21">
        <f>IF(E15="","",IF(E15=0,0,MAX(0,MIN(J15,30-SUMIFS(Goces!$E$6:$E$105,Goces!$A$6:$A$105,$A15,Goces!$B$6:$B$105,E15)))))</f>
      </c>
      <c r="L15" s="22">
        <f>IF(E15="","",IF(K15&gt;0,G15,""))</f>
      </c>
      <c r="M15" s="21">
        <f>IF(E15="","",MAX(0,J15-K15))</f>
      </c>
      <c r="N15" s="23">
        <f>IF($A15="","",IF(NOT(ISNUMBER(C15)),"Falta la fecha de ingreso",IF(C15&gt;Datos!$B$7,"Ingreso posterior a la fecha de corte",IF(J15&lt;0,"Gozó más días de los ganados: vacaciones adelantadas",IF(M15&gt;0,"Hay días de un periodo anterior sin gozar: revisa el art. 23",IF(E15=0,"Aún no cumple un año de servicios",IF(AND(K15&gt;0,G15-Datos!$B$7&lt;=Datos!$B$8),"Vence pronto: programa las vacaciones","")))))))</f>
      </c>
      <c r="P15">
        <f>IF(ISNUMBER(C15),MATCH(C15,Meses!$A$2:$A$1333,1),"")</f>
      </c>
      <c r="Q15">
        <f>IF(ISNUMBER(C15),C15-INDEX(Meses!$A$2:$A$1333,P15),"")</f>
      </c>
      <c r="R15">
        <f>IF(ISNUMBER(C15),Datos!$D$7-P15-IF(Datos!$E$7&lt;Q15,1,0),"")</f>
      </c>
    </row>
    <row r="16" spans="1:18" x14ac:dyDescent="0.25">
      <c r="A16" s="19"/>
      <c r="B16" s="19"/>
      <c r="C16" s="24"/>
      <c r="D16" s="19"/>
      <c r="E16" s="21">
        <f>IF(OR($A16="",NOT(ISNUMBER(C16))),"",IF(C16&gt;Datos!$B$7,"",INT(R16/12)))</f>
      </c>
      <c r="F16" s="22">
        <f>IF(E16="","",IF(E16=0,"",INDEX(Meses!$A$2:$A$1333,P16+12*E16)+Q16))</f>
      </c>
      <c r="G16" s="22">
        <f>IF(E16="","",INDEX(Meses!$A$2:$A$1333,P16+12*(E16+1))+Q16)</f>
      </c>
      <c r="H16" s="21">
        <f>IF(E16="","",30*MAX(0,E16-N(D16)))</f>
      </c>
      <c r="I16" s="21">
        <f>IF(E16="","",SUMIFS(Goces!$E$6:$E$105,Goces!$A$6:$A$105,$A16))</f>
      </c>
      <c r="J16" s="21">
        <f>IF(E16="","",H16-I16)</f>
      </c>
      <c r="K16" s="21">
        <f>IF(E16="","",IF(E16=0,0,MAX(0,MIN(J16,30-SUMIFS(Goces!$E$6:$E$105,Goces!$A$6:$A$105,$A16,Goces!$B$6:$B$105,E16)))))</f>
      </c>
      <c r="L16" s="22">
        <f>IF(E16="","",IF(K16&gt;0,G16,""))</f>
      </c>
      <c r="M16" s="21">
        <f>IF(E16="","",MAX(0,J16-K16))</f>
      </c>
      <c r="N16" s="23">
        <f>IF($A16="","",IF(NOT(ISNUMBER(C16)),"Falta la fecha de ingreso",IF(C16&gt;Datos!$B$7,"Ingreso posterior a la fecha de corte",IF(J16&lt;0,"Gozó más días de los ganados: vacaciones adelantadas",IF(M16&gt;0,"Hay días de un periodo anterior sin gozar: revisa el art. 23",IF(E16=0,"Aún no cumple un año de servicios",IF(AND(K16&gt;0,G16-Datos!$B$7&lt;=Datos!$B$8),"Vence pronto: programa las vacaciones","")))))))</f>
      </c>
      <c r="P16">
        <f>IF(ISNUMBER(C16),MATCH(C16,Meses!$A$2:$A$1333,1),"")</f>
      </c>
      <c r="Q16">
        <f>IF(ISNUMBER(C16),C16-INDEX(Meses!$A$2:$A$1333,P16),"")</f>
      </c>
      <c r="R16">
        <f>IF(ISNUMBER(C16),Datos!$D$7-P16-IF(Datos!$E$7&lt;Q16,1,0),"")</f>
      </c>
    </row>
    <row r="17" spans="1:18" x14ac:dyDescent="0.25">
      <c r="A17" s="19"/>
      <c r="B17" s="19"/>
      <c r="C17" s="24"/>
      <c r="D17" s="19"/>
      <c r="E17" s="21">
        <f>IF(OR($A17="",NOT(ISNUMBER(C17))),"",IF(C17&gt;Datos!$B$7,"",INT(R17/12)))</f>
      </c>
      <c r="F17" s="22">
        <f>IF(E17="","",IF(E17=0,"",INDEX(Meses!$A$2:$A$1333,P17+12*E17)+Q17))</f>
      </c>
      <c r="G17" s="22">
        <f>IF(E17="","",INDEX(Meses!$A$2:$A$1333,P17+12*(E17+1))+Q17)</f>
      </c>
      <c r="H17" s="21">
        <f>IF(E17="","",30*MAX(0,E17-N(D17)))</f>
      </c>
      <c r="I17" s="21">
        <f>IF(E17="","",SUMIFS(Goces!$E$6:$E$105,Goces!$A$6:$A$105,$A17))</f>
      </c>
      <c r="J17" s="21">
        <f>IF(E17="","",H17-I17)</f>
      </c>
      <c r="K17" s="21">
        <f>IF(E17="","",IF(E17=0,0,MAX(0,MIN(J17,30-SUMIFS(Goces!$E$6:$E$105,Goces!$A$6:$A$105,$A17,Goces!$B$6:$B$105,E17)))))</f>
      </c>
      <c r="L17" s="22">
        <f>IF(E17="","",IF(K17&gt;0,G17,""))</f>
      </c>
      <c r="M17" s="21">
        <f>IF(E17="","",MAX(0,J17-K17))</f>
      </c>
      <c r="N17" s="23">
        <f>IF($A17="","",IF(NOT(ISNUMBER(C17)),"Falta la fecha de ingreso",IF(C17&gt;Datos!$B$7,"Ingreso posterior a la fecha de corte",IF(J17&lt;0,"Gozó más días de los ganados: vacaciones adelantadas",IF(M17&gt;0,"Hay días de un periodo anterior sin gozar: revisa el art. 23",IF(E17=0,"Aún no cumple un año de servicios",IF(AND(K17&gt;0,G17-Datos!$B$7&lt;=Datos!$B$8),"Vence pronto: programa las vacaciones","")))))))</f>
      </c>
      <c r="P17">
        <f>IF(ISNUMBER(C17),MATCH(C17,Meses!$A$2:$A$1333,1),"")</f>
      </c>
      <c r="Q17">
        <f>IF(ISNUMBER(C17),C17-INDEX(Meses!$A$2:$A$1333,P17),"")</f>
      </c>
      <c r="R17">
        <f>IF(ISNUMBER(C17),Datos!$D$7-P17-IF(Datos!$E$7&lt;Q17,1,0),"")</f>
      </c>
    </row>
    <row r="18" spans="1:18" x14ac:dyDescent="0.25">
      <c r="A18" s="19"/>
      <c r="B18" s="19"/>
      <c r="C18" s="24"/>
      <c r="D18" s="19"/>
      <c r="E18" s="21">
        <f>IF(OR($A18="",NOT(ISNUMBER(C18))),"",IF(C18&gt;Datos!$B$7,"",INT(R18/12)))</f>
      </c>
      <c r="F18" s="22">
        <f>IF(E18="","",IF(E18=0,"",INDEX(Meses!$A$2:$A$1333,P18+12*E18)+Q18))</f>
      </c>
      <c r="G18" s="22">
        <f>IF(E18="","",INDEX(Meses!$A$2:$A$1333,P18+12*(E18+1))+Q18)</f>
      </c>
      <c r="H18" s="21">
        <f>IF(E18="","",30*MAX(0,E18-N(D18)))</f>
      </c>
      <c r="I18" s="21">
        <f>IF(E18="","",SUMIFS(Goces!$E$6:$E$105,Goces!$A$6:$A$105,$A18))</f>
      </c>
      <c r="J18" s="21">
        <f>IF(E18="","",H18-I18)</f>
      </c>
      <c r="K18" s="21">
        <f>IF(E18="","",IF(E18=0,0,MAX(0,MIN(J18,30-SUMIFS(Goces!$E$6:$E$105,Goces!$A$6:$A$105,$A18,Goces!$B$6:$B$105,E18)))))</f>
      </c>
      <c r="L18" s="22">
        <f>IF(E18="","",IF(K18&gt;0,G18,""))</f>
      </c>
      <c r="M18" s="21">
        <f>IF(E18="","",MAX(0,J18-K18))</f>
      </c>
      <c r="N18" s="23">
        <f>IF($A18="","",IF(NOT(ISNUMBER(C18)),"Falta la fecha de ingreso",IF(C18&gt;Datos!$B$7,"Ingreso posterior a la fecha de corte",IF(J18&lt;0,"Gozó más días de los ganados: vacaciones adelantadas",IF(M18&gt;0,"Hay días de un periodo anterior sin gozar: revisa el art. 23",IF(E18=0,"Aún no cumple un año de servicios",IF(AND(K18&gt;0,G18-Datos!$B$7&lt;=Datos!$B$8),"Vence pronto: programa las vacaciones","")))))))</f>
      </c>
      <c r="P18">
        <f>IF(ISNUMBER(C18),MATCH(C18,Meses!$A$2:$A$1333,1),"")</f>
      </c>
      <c r="Q18">
        <f>IF(ISNUMBER(C18),C18-INDEX(Meses!$A$2:$A$1333,P18),"")</f>
      </c>
      <c r="R18">
        <f>IF(ISNUMBER(C18),Datos!$D$7-P18-IF(Datos!$E$7&lt;Q18,1,0),"")</f>
      </c>
    </row>
    <row r="19" spans="1:18" x14ac:dyDescent="0.25">
      <c r="A19" s="19"/>
      <c r="B19" s="19"/>
      <c r="C19" s="24"/>
      <c r="D19" s="19"/>
      <c r="E19" s="21">
        <f>IF(OR($A19="",NOT(ISNUMBER(C19))),"",IF(C19&gt;Datos!$B$7,"",INT(R19/12)))</f>
      </c>
      <c r="F19" s="22">
        <f>IF(E19="","",IF(E19=0,"",INDEX(Meses!$A$2:$A$1333,P19+12*E19)+Q19))</f>
      </c>
      <c r="G19" s="22">
        <f>IF(E19="","",INDEX(Meses!$A$2:$A$1333,P19+12*(E19+1))+Q19)</f>
      </c>
      <c r="H19" s="21">
        <f>IF(E19="","",30*MAX(0,E19-N(D19)))</f>
      </c>
      <c r="I19" s="21">
        <f>IF(E19="","",SUMIFS(Goces!$E$6:$E$105,Goces!$A$6:$A$105,$A19))</f>
      </c>
      <c r="J19" s="21">
        <f>IF(E19="","",H19-I19)</f>
      </c>
      <c r="K19" s="21">
        <f>IF(E19="","",IF(E19=0,0,MAX(0,MIN(J19,30-SUMIFS(Goces!$E$6:$E$105,Goces!$A$6:$A$105,$A19,Goces!$B$6:$B$105,E19)))))</f>
      </c>
      <c r="L19" s="22">
        <f>IF(E19="","",IF(K19&gt;0,G19,""))</f>
      </c>
      <c r="M19" s="21">
        <f>IF(E19="","",MAX(0,J19-K19))</f>
      </c>
      <c r="N19" s="23">
        <f>IF($A19="","",IF(NOT(ISNUMBER(C19)),"Falta la fecha de ingreso",IF(C19&gt;Datos!$B$7,"Ingreso posterior a la fecha de corte",IF(J19&lt;0,"Gozó más días de los ganados: vacaciones adelantadas",IF(M19&gt;0,"Hay días de un periodo anterior sin gozar: revisa el art. 23",IF(E19=0,"Aún no cumple un año de servicios",IF(AND(K19&gt;0,G19-Datos!$B$7&lt;=Datos!$B$8),"Vence pronto: programa las vacaciones","")))))))</f>
      </c>
      <c r="P19">
        <f>IF(ISNUMBER(C19),MATCH(C19,Meses!$A$2:$A$1333,1),"")</f>
      </c>
      <c r="Q19">
        <f>IF(ISNUMBER(C19),C19-INDEX(Meses!$A$2:$A$1333,P19),"")</f>
      </c>
      <c r="R19">
        <f>IF(ISNUMBER(C19),Datos!$D$7-P19-IF(Datos!$E$7&lt;Q19,1,0),"")</f>
      </c>
    </row>
    <row r="20" spans="1:18" x14ac:dyDescent="0.25">
      <c r="A20" s="19"/>
      <c r="B20" s="19"/>
      <c r="C20" s="24"/>
      <c r="D20" s="19"/>
      <c r="E20" s="21">
        <f>IF(OR($A20="",NOT(ISNUMBER(C20))),"",IF(C20&gt;Datos!$B$7,"",INT(R20/12)))</f>
      </c>
      <c r="F20" s="22">
        <f>IF(E20="","",IF(E20=0,"",INDEX(Meses!$A$2:$A$1333,P20+12*E20)+Q20))</f>
      </c>
      <c r="G20" s="22">
        <f>IF(E20="","",INDEX(Meses!$A$2:$A$1333,P20+12*(E20+1))+Q20)</f>
      </c>
      <c r="H20" s="21">
        <f>IF(E20="","",30*MAX(0,E20-N(D20)))</f>
      </c>
      <c r="I20" s="21">
        <f>IF(E20="","",SUMIFS(Goces!$E$6:$E$105,Goces!$A$6:$A$105,$A20))</f>
      </c>
      <c r="J20" s="21">
        <f>IF(E20="","",H20-I20)</f>
      </c>
      <c r="K20" s="21">
        <f>IF(E20="","",IF(E20=0,0,MAX(0,MIN(J20,30-SUMIFS(Goces!$E$6:$E$105,Goces!$A$6:$A$105,$A20,Goces!$B$6:$B$105,E20)))))</f>
      </c>
      <c r="L20" s="22">
        <f>IF(E20="","",IF(K20&gt;0,G20,""))</f>
      </c>
      <c r="M20" s="21">
        <f>IF(E20="","",MAX(0,J20-K20))</f>
      </c>
      <c r="N20" s="23">
        <f>IF($A20="","",IF(NOT(ISNUMBER(C20)),"Falta la fecha de ingreso",IF(C20&gt;Datos!$B$7,"Ingreso posterior a la fecha de corte",IF(J20&lt;0,"Gozó más días de los ganados: vacaciones adelantadas",IF(M20&gt;0,"Hay días de un periodo anterior sin gozar: revisa el art. 23",IF(E20=0,"Aún no cumple un año de servicios",IF(AND(K20&gt;0,G20-Datos!$B$7&lt;=Datos!$B$8),"Vence pronto: programa las vacaciones","")))))))</f>
      </c>
      <c r="P20">
        <f>IF(ISNUMBER(C20),MATCH(C20,Meses!$A$2:$A$1333,1),"")</f>
      </c>
      <c r="Q20">
        <f>IF(ISNUMBER(C20),C20-INDEX(Meses!$A$2:$A$1333,P20),"")</f>
      </c>
      <c r="R20">
        <f>IF(ISNUMBER(C20),Datos!$D$7-P20-IF(Datos!$E$7&lt;Q20,1,0),"")</f>
      </c>
    </row>
    <row r="21" spans="1:18" x14ac:dyDescent="0.25">
      <c r="A21" s="19"/>
      <c r="B21" s="19"/>
      <c r="C21" s="24"/>
      <c r="D21" s="19"/>
      <c r="E21" s="21">
        <f>IF(OR($A21="",NOT(ISNUMBER(C21))),"",IF(C21&gt;Datos!$B$7,"",INT(R21/12)))</f>
      </c>
      <c r="F21" s="22">
        <f>IF(E21="","",IF(E21=0,"",INDEX(Meses!$A$2:$A$1333,P21+12*E21)+Q21))</f>
      </c>
      <c r="G21" s="22">
        <f>IF(E21="","",INDEX(Meses!$A$2:$A$1333,P21+12*(E21+1))+Q21)</f>
      </c>
      <c r="H21" s="21">
        <f>IF(E21="","",30*MAX(0,E21-N(D21)))</f>
      </c>
      <c r="I21" s="21">
        <f>IF(E21="","",SUMIFS(Goces!$E$6:$E$105,Goces!$A$6:$A$105,$A21))</f>
      </c>
      <c r="J21" s="21">
        <f>IF(E21="","",H21-I21)</f>
      </c>
      <c r="K21" s="21">
        <f>IF(E21="","",IF(E21=0,0,MAX(0,MIN(J21,30-SUMIFS(Goces!$E$6:$E$105,Goces!$A$6:$A$105,$A21,Goces!$B$6:$B$105,E21)))))</f>
      </c>
      <c r="L21" s="22">
        <f>IF(E21="","",IF(K21&gt;0,G21,""))</f>
      </c>
      <c r="M21" s="21">
        <f>IF(E21="","",MAX(0,J21-K21))</f>
      </c>
      <c r="N21" s="23">
        <f>IF($A21="","",IF(NOT(ISNUMBER(C21)),"Falta la fecha de ingreso",IF(C21&gt;Datos!$B$7,"Ingreso posterior a la fecha de corte",IF(J21&lt;0,"Gozó más días de los ganados: vacaciones adelantadas",IF(M21&gt;0,"Hay días de un periodo anterior sin gozar: revisa el art. 23",IF(E21=0,"Aún no cumple un año de servicios",IF(AND(K21&gt;0,G21-Datos!$B$7&lt;=Datos!$B$8),"Vence pronto: programa las vacaciones","")))))))</f>
      </c>
      <c r="P21">
        <f>IF(ISNUMBER(C21),MATCH(C21,Meses!$A$2:$A$1333,1),"")</f>
      </c>
      <c r="Q21">
        <f>IF(ISNUMBER(C21),C21-INDEX(Meses!$A$2:$A$1333,P21),"")</f>
      </c>
      <c r="R21">
        <f>IF(ISNUMBER(C21),Datos!$D$7-P21-IF(Datos!$E$7&lt;Q21,1,0),"")</f>
      </c>
    </row>
    <row r="22" spans="1:18" x14ac:dyDescent="0.25">
      <c r="A22" s="19"/>
      <c r="B22" s="19"/>
      <c r="C22" s="24"/>
      <c r="D22" s="19"/>
      <c r="E22" s="21">
        <f>IF(OR($A22="",NOT(ISNUMBER(C22))),"",IF(C22&gt;Datos!$B$7,"",INT(R22/12)))</f>
      </c>
      <c r="F22" s="22">
        <f>IF(E22="","",IF(E22=0,"",INDEX(Meses!$A$2:$A$1333,P22+12*E22)+Q22))</f>
      </c>
      <c r="G22" s="22">
        <f>IF(E22="","",INDEX(Meses!$A$2:$A$1333,P22+12*(E22+1))+Q22)</f>
      </c>
      <c r="H22" s="21">
        <f>IF(E22="","",30*MAX(0,E22-N(D22)))</f>
      </c>
      <c r="I22" s="21">
        <f>IF(E22="","",SUMIFS(Goces!$E$6:$E$105,Goces!$A$6:$A$105,$A22))</f>
      </c>
      <c r="J22" s="21">
        <f>IF(E22="","",H22-I22)</f>
      </c>
      <c r="K22" s="21">
        <f>IF(E22="","",IF(E22=0,0,MAX(0,MIN(J22,30-SUMIFS(Goces!$E$6:$E$105,Goces!$A$6:$A$105,$A22,Goces!$B$6:$B$105,E22)))))</f>
      </c>
      <c r="L22" s="22">
        <f>IF(E22="","",IF(K22&gt;0,G22,""))</f>
      </c>
      <c r="M22" s="21">
        <f>IF(E22="","",MAX(0,J22-K22))</f>
      </c>
      <c r="N22" s="23">
        <f>IF($A22="","",IF(NOT(ISNUMBER(C22)),"Falta la fecha de ingreso",IF(C22&gt;Datos!$B$7,"Ingreso posterior a la fecha de corte",IF(J22&lt;0,"Gozó más días de los ganados: vacaciones adelantadas",IF(M22&gt;0,"Hay días de un periodo anterior sin gozar: revisa el art. 23",IF(E22=0,"Aún no cumple un año de servicios",IF(AND(K22&gt;0,G22-Datos!$B$7&lt;=Datos!$B$8),"Vence pronto: programa las vacaciones","")))))))</f>
      </c>
      <c r="P22">
        <f>IF(ISNUMBER(C22),MATCH(C22,Meses!$A$2:$A$1333,1),"")</f>
      </c>
      <c r="Q22">
        <f>IF(ISNUMBER(C22),C22-INDEX(Meses!$A$2:$A$1333,P22),"")</f>
      </c>
      <c r="R22">
        <f>IF(ISNUMBER(C22),Datos!$D$7-P22-IF(Datos!$E$7&lt;Q22,1,0),"")</f>
      </c>
    </row>
    <row r="23" spans="1:18" x14ac:dyDescent="0.25">
      <c r="A23" s="19"/>
      <c r="B23" s="19"/>
      <c r="C23" s="24"/>
      <c r="D23" s="19"/>
      <c r="E23" s="21">
        <f>IF(OR($A23="",NOT(ISNUMBER(C23))),"",IF(C23&gt;Datos!$B$7,"",INT(R23/12)))</f>
      </c>
      <c r="F23" s="22">
        <f>IF(E23="","",IF(E23=0,"",INDEX(Meses!$A$2:$A$1333,P23+12*E23)+Q23))</f>
      </c>
      <c r="G23" s="22">
        <f>IF(E23="","",INDEX(Meses!$A$2:$A$1333,P23+12*(E23+1))+Q23)</f>
      </c>
      <c r="H23" s="21">
        <f>IF(E23="","",30*MAX(0,E23-N(D23)))</f>
      </c>
      <c r="I23" s="21">
        <f>IF(E23="","",SUMIFS(Goces!$E$6:$E$105,Goces!$A$6:$A$105,$A23))</f>
      </c>
      <c r="J23" s="21">
        <f>IF(E23="","",H23-I23)</f>
      </c>
      <c r="K23" s="21">
        <f>IF(E23="","",IF(E23=0,0,MAX(0,MIN(J23,30-SUMIFS(Goces!$E$6:$E$105,Goces!$A$6:$A$105,$A23,Goces!$B$6:$B$105,E23)))))</f>
      </c>
      <c r="L23" s="22">
        <f>IF(E23="","",IF(K23&gt;0,G23,""))</f>
      </c>
      <c r="M23" s="21">
        <f>IF(E23="","",MAX(0,J23-K23))</f>
      </c>
      <c r="N23" s="23">
        <f>IF($A23="","",IF(NOT(ISNUMBER(C23)),"Falta la fecha de ingreso",IF(C23&gt;Datos!$B$7,"Ingreso posterior a la fecha de corte",IF(J23&lt;0,"Gozó más días de los ganados: vacaciones adelantadas",IF(M23&gt;0,"Hay días de un periodo anterior sin gozar: revisa el art. 23",IF(E23=0,"Aún no cumple un año de servicios",IF(AND(K23&gt;0,G23-Datos!$B$7&lt;=Datos!$B$8),"Vence pronto: programa las vacaciones","")))))))</f>
      </c>
      <c r="P23">
        <f>IF(ISNUMBER(C23),MATCH(C23,Meses!$A$2:$A$1333,1),"")</f>
      </c>
      <c r="Q23">
        <f>IF(ISNUMBER(C23),C23-INDEX(Meses!$A$2:$A$1333,P23),"")</f>
      </c>
      <c r="R23">
        <f>IF(ISNUMBER(C23),Datos!$D$7-P23-IF(Datos!$E$7&lt;Q23,1,0),"")</f>
      </c>
    </row>
    <row r="24" spans="1:18" x14ac:dyDescent="0.25">
      <c r="A24" s="19"/>
      <c r="B24" s="19"/>
      <c r="C24" s="24"/>
      <c r="D24" s="19"/>
      <c r="E24" s="21">
        <f>IF(OR($A24="",NOT(ISNUMBER(C24))),"",IF(C24&gt;Datos!$B$7,"",INT(R24/12)))</f>
      </c>
      <c r="F24" s="22">
        <f>IF(E24="","",IF(E24=0,"",INDEX(Meses!$A$2:$A$1333,P24+12*E24)+Q24))</f>
      </c>
      <c r="G24" s="22">
        <f>IF(E24="","",INDEX(Meses!$A$2:$A$1333,P24+12*(E24+1))+Q24)</f>
      </c>
      <c r="H24" s="21">
        <f>IF(E24="","",30*MAX(0,E24-N(D24)))</f>
      </c>
      <c r="I24" s="21">
        <f>IF(E24="","",SUMIFS(Goces!$E$6:$E$105,Goces!$A$6:$A$105,$A24))</f>
      </c>
      <c r="J24" s="21">
        <f>IF(E24="","",H24-I24)</f>
      </c>
      <c r="K24" s="21">
        <f>IF(E24="","",IF(E24=0,0,MAX(0,MIN(J24,30-SUMIFS(Goces!$E$6:$E$105,Goces!$A$6:$A$105,$A24,Goces!$B$6:$B$105,E24)))))</f>
      </c>
      <c r="L24" s="22">
        <f>IF(E24="","",IF(K24&gt;0,G24,""))</f>
      </c>
      <c r="M24" s="21">
        <f>IF(E24="","",MAX(0,J24-K24))</f>
      </c>
      <c r="N24" s="23">
        <f>IF($A24="","",IF(NOT(ISNUMBER(C24)),"Falta la fecha de ingreso",IF(C24&gt;Datos!$B$7,"Ingreso posterior a la fecha de corte",IF(J24&lt;0,"Gozó más días de los ganados: vacaciones adelantadas",IF(M24&gt;0,"Hay días de un periodo anterior sin gozar: revisa el art. 23",IF(E24=0,"Aún no cumple un año de servicios",IF(AND(K24&gt;0,G24-Datos!$B$7&lt;=Datos!$B$8),"Vence pronto: programa las vacaciones","")))))))</f>
      </c>
      <c r="P24">
        <f>IF(ISNUMBER(C24),MATCH(C24,Meses!$A$2:$A$1333,1),"")</f>
      </c>
      <c r="Q24">
        <f>IF(ISNUMBER(C24),C24-INDEX(Meses!$A$2:$A$1333,P24),"")</f>
      </c>
      <c r="R24">
        <f>IF(ISNUMBER(C24),Datos!$D$7-P24-IF(Datos!$E$7&lt;Q24,1,0),"")</f>
      </c>
    </row>
    <row r="25" spans="1:18" x14ac:dyDescent="0.25">
      <c r="A25" s="19"/>
      <c r="B25" s="19"/>
      <c r="C25" s="24"/>
      <c r="D25" s="19"/>
      <c r="E25" s="21">
        <f>IF(OR($A25="",NOT(ISNUMBER(C25))),"",IF(C25&gt;Datos!$B$7,"",INT(R25/12)))</f>
      </c>
      <c r="F25" s="22">
        <f>IF(E25="","",IF(E25=0,"",INDEX(Meses!$A$2:$A$1333,P25+12*E25)+Q25))</f>
      </c>
      <c r="G25" s="22">
        <f>IF(E25="","",INDEX(Meses!$A$2:$A$1333,P25+12*(E25+1))+Q25)</f>
      </c>
      <c r="H25" s="21">
        <f>IF(E25="","",30*MAX(0,E25-N(D25)))</f>
      </c>
      <c r="I25" s="21">
        <f>IF(E25="","",SUMIFS(Goces!$E$6:$E$105,Goces!$A$6:$A$105,$A25))</f>
      </c>
      <c r="J25" s="21">
        <f>IF(E25="","",H25-I25)</f>
      </c>
      <c r="K25" s="21">
        <f>IF(E25="","",IF(E25=0,0,MAX(0,MIN(J25,30-SUMIFS(Goces!$E$6:$E$105,Goces!$A$6:$A$105,$A25,Goces!$B$6:$B$105,E25)))))</f>
      </c>
      <c r="L25" s="22">
        <f>IF(E25="","",IF(K25&gt;0,G25,""))</f>
      </c>
      <c r="M25" s="21">
        <f>IF(E25="","",MAX(0,J25-K25))</f>
      </c>
      <c r="N25" s="23">
        <f>IF($A25="","",IF(NOT(ISNUMBER(C25)),"Falta la fecha de ingreso",IF(C25&gt;Datos!$B$7,"Ingreso posterior a la fecha de corte",IF(J25&lt;0,"Gozó más días de los ganados: vacaciones adelantadas",IF(M25&gt;0,"Hay días de un periodo anterior sin gozar: revisa el art. 23",IF(E25=0,"Aún no cumple un año de servicios",IF(AND(K25&gt;0,G25-Datos!$B$7&lt;=Datos!$B$8),"Vence pronto: programa las vacaciones","")))))))</f>
      </c>
      <c r="P25">
        <f>IF(ISNUMBER(C25),MATCH(C25,Meses!$A$2:$A$1333,1),"")</f>
      </c>
      <c r="Q25">
        <f>IF(ISNUMBER(C25),C25-INDEX(Meses!$A$2:$A$1333,P25),"")</f>
      </c>
      <c r="R25">
        <f>IF(ISNUMBER(C25),Datos!$D$7-P25-IF(Datos!$E$7&lt;Q25,1,0),"")</f>
      </c>
    </row>
    <row r="26" spans="1:18" x14ac:dyDescent="0.25">
      <c r="A26" s="19"/>
      <c r="B26" s="19"/>
      <c r="C26" s="24"/>
      <c r="D26" s="19"/>
      <c r="E26" s="21">
        <f>IF(OR($A26="",NOT(ISNUMBER(C26))),"",IF(C26&gt;Datos!$B$7,"",INT(R26/12)))</f>
      </c>
      <c r="F26" s="22">
        <f>IF(E26="","",IF(E26=0,"",INDEX(Meses!$A$2:$A$1333,P26+12*E26)+Q26))</f>
      </c>
      <c r="G26" s="22">
        <f>IF(E26="","",INDEX(Meses!$A$2:$A$1333,P26+12*(E26+1))+Q26)</f>
      </c>
      <c r="H26" s="21">
        <f>IF(E26="","",30*MAX(0,E26-N(D26)))</f>
      </c>
      <c r="I26" s="21">
        <f>IF(E26="","",SUMIFS(Goces!$E$6:$E$105,Goces!$A$6:$A$105,$A26))</f>
      </c>
      <c r="J26" s="21">
        <f>IF(E26="","",H26-I26)</f>
      </c>
      <c r="K26" s="21">
        <f>IF(E26="","",IF(E26=0,0,MAX(0,MIN(J26,30-SUMIFS(Goces!$E$6:$E$105,Goces!$A$6:$A$105,$A26,Goces!$B$6:$B$105,E26)))))</f>
      </c>
      <c r="L26" s="22">
        <f>IF(E26="","",IF(K26&gt;0,G26,""))</f>
      </c>
      <c r="M26" s="21">
        <f>IF(E26="","",MAX(0,J26-K26))</f>
      </c>
      <c r="N26" s="23">
        <f>IF($A26="","",IF(NOT(ISNUMBER(C26)),"Falta la fecha de ingreso",IF(C26&gt;Datos!$B$7,"Ingreso posterior a la fecha de corte",IF(J26&lt;0,"Gozó más días de los ganados: vacaciones adelantadas",IF(M26&gt;0,"Hay días de un periodo anterior sin gozar: revisa el art. 23",IF(E26=0,"Aún no cumple un año de servicios",IF(AND(K26&gt;0,G26-Datos!$B$7&lt;=Datos!$B$8),"Vence pronto: programa las vacaciones","")))))))</f>
      </c>
      <c r="P26">
        <f>IF(ISNUMBER(C26),MATCH(C26,Meses!$A$2:$A$1333,1),"")</f>
      </c>
      <c r="Q26">
        <f>IF(ISNUMBER(C26),C26-INDEX(Meses!$A$2:$A$1333,P26),"")</f>
      </c>
      <c r="R26">
        <f>IF(ISNUMBER(C26),Datos!$D$7-P26-IF(Datos!$E$7&lt;Q26,1,0),"")</f>
      </c>
    </row>
    <row r="27" spans="1:18" x14ac:dyDescent="0.25">
      <c r="A27" s="19"/>
      <c r="B27" s="19"/>
      <c r="C27" s="24"/>
      <c r="D27" s="19"/>
      <c r="E27" s="21">
        <f>IF(OR($A27="",NOT(ISNUMBER(C27))),"",IF(C27&gt;Datos!$B$7,"",INT(R27/12)))</f>
      </c>
      <c r="F27" s="22">
        <f>IF(E27="","",IF(E27=0,"",INDEX(Meses!$A$2:$A$1333,P27+12*E27)+Q27))</f>
      </c>
      <c r="G27" s="22">
        <f>IF(E27="","",INDEX(Meses!$A$2:$A$1333,P27+12*(E27+1))+Q27)</f>
      </c>
      <c r="H27" s="21">
        <f>IF(E27="","",30*MAX(0,E27-N(D27)))</f>
      </c>
      <c r="I27" s="21">
        <f>IF(E27="","",SUMIFS(Goces!$E$6:$E$105,Goces!$A$6:$A$105,$A27))</f>
      </c>
      <c r="J27" s="21">
        <f>IF(E27="","",H27-I27)</f>
      </c>
      <c r="K27" s="21">
        <f>IF(E27="","",IF(E27=0,0,MAX(0,MIN(J27,30-SUMIFS(Goces!$E$6:$E$105,Goces!$A$6:$A$105,$A27,Goces!$B$6:$B$105,E27)))))</f>
      </c>
      <c r="L27" s="22">
        <f>IF(E27="","",IF(K27&gt;0,G27,""))</f>
      </c>
      <c r="M27" s="21">
        <f>IF(E27="","",MAX(0,J27-K27))</f>
      </c>
      <c r="N27" s="23">
        <f>IF($A27="","",IF(NOT(ISNUMBER(C27)),"Falta la fecha de ingreso",IF(C27&gt;Datos!$B$7,"Ingreso posterior a la fecha de corte",IF(J27&lt;0,"Gozó más días de los ganados: vacaciones adelantadas",IF(M27&gt;0,"Hay días de un periodo anterior sin gozar: revisa el art. 23",IF(E27=0,"Aún no cumple un año de servicios",IF(AND(K27&gt;0,G27-Datos!$B$7&lt;=Datos!$B$8),"Vence pronto: programa las vacaciones","")))))))</f>
      </c>
      <c r="P27">
        <f>IF(ISNUMBER(C27),MATCH(C27,Meses!$A$2:$A$1333,1),"")</f>
      </c>
      <c r="Q27">
        <f>IF(ISNUMBER(C27),C27-INDEX(Meses!$A$2:$A$1333,P27),"")</f>
      </c>
      <c r="R27">
        <f>IF(ISNUMBER(C27),Datos!$D$7-P27-IF(Datos!$E$7&lt;Q27,1,0),"")</f>
      </c>
    </row>
    <row r="28" spans="1:18" x14ac:dyDescent="0.25">
      <c r="A28" s="19"/>
      <c r="B28" s="19"/>
      <c r="C28" s="24"/>
      <c r="D28" s="19"/>
      <c r="E28" s="21">
        <f>IF(OR($A28="",NOT(ISNUMBER(C28))),"",IF(C28&gt;Datos!$B$7,"",INT(R28/12)))</f>
      </c>
      <c r="F28" s="22">
        <f>IF(E28="","",IF(E28=0,"",INDEX(Meses!$A$2:$A$1333,P28+12*E28)+Q28))</f>
      </c>
      <c r="G28" s="22">
        <f>IF(E28="","",INDEX(Meses!$A$2:$A$1333,P28+12*(E28+1))+Q28)</f>
      </c>
      <c r="H28" s="21">
        <f>IF(E28="","",30*MAX(0,E28-N(D28)))</f>
      </c>
      <c r="I28" s="21">
        <f>IF(E28="","",SUMIFS(Goces!$E$6:$E$105,Goces!$A$6:$A$105,$A28))</f>
      </c>
      <c r="J28" s="21">
        <f>IF(E28="","",H28-I28)</f>
      </c>
      <c r="K28" s="21">
        <f>IF(E28="","",IF(E28=0,0,MAX(0,MIN(J28,30-SUMIFS(Goces!$E$6:$E$105,Goces!$A$6:$A$105,$A28,Goces!$B$6:$B$105,E28)))))</f>
      </c>
      <c r="L28" s="22">
        <f>IF(E28="","",IF(K28&gt;0,G28,""))</f>
      </c>
      <c r="M28" s="21">
        <f>IF(E28="","",MAX(0,J28-K28))</f>
      </c>
      <c r="N28" s="23">
        <f>IF($A28="","",IF(NOT(ISNUMBER(C28)),"Falta la fecha de ingreso",IF(C28&gt;Datos!$B$7,"Ingreso posterior a la fecha de corte",IF(J28&lt;0,"Gozó más días de los ganados: vacaciones adelantadas",IF(M28&gt;0,"Hay días de un periodo anterior sin gozar: revisa el art. 23",IF(E28=0,"Aún no cumple un año de servicios",IF(AND(K28&gt;0,G28-Datos!$B$7&lt;=Datos!$B$8),"Vence pronto: programa las vacaciones","")))))))</f>
      </c>
      <c r="P28">
        <f>IF(ISNUMBER(C28),MATCH(C28,Meses!$A$2:$A$1333,1),"")</f>
      </c>
      <c r="Q28">
        <f>IF(ISNUMBER(C28),C28-INDEX(Meses!$A$2:$A$1333,P28),"")</f>
      </c>
      <c r="R28">
        <f>IF(ISNUMBER(C28),Datos!$D$7-P28-IF(Datos!$E$7&lt;Q28,1,0),"")</f>
      </c>
    </row>
    <row r="29" spans="1:18" x14ac:dyDescent="0.25">
      <c r="A29" s="19"/>
      <c r="B29" s="19"/>
      <c r="C29" s="24"/>
      <c r="D29" s="19"/>
      <c r="E29" s="21">
        <f>IF(OR($A29="",NOT(ISNUMBER(C29))),"",IF(C29&gt;Datos!$B$7,"",INT(R29/12)))</f>
      </c>
      <c r="F29" s="22">
        <f>IF(E29="","",IF(E29=0,"",INDEX(Meses!$A$2:$A$1333,P29+12*E29)+Q29))</f>
      </c>
      <c r="G29" s="22">
        <f>IF(E29="","",INDEX(Meses!$A$2:$A$1333,P29+12*(E29+1))+Q29)</f>
      </c>
      <c r="H29" s="21">
        <f>IF(E29="","",30*MAX(0,E29-N(D29)))</f>
      </c>
      <c r="I29" s="21">
        <f>IF(E29="","",SUMIFS(Goces!$E$6:$E$105,Goces!$A$6:$A$105,$A29))</f>
      </c>
      <c r="J29" s="21">
        <f>IF(E29="","",H29-I29)</f>
      </c>
      <c r="K29" s="21">
        <f>IF(E29="","",IF(E29=0,0,MAX(0,MIN(J29,30-SUMIFS(Goces!$E$6:$E$105,Goces!$A$6:$A$105,$A29,Goces!$B$6:$B$105,E29)))))</f>
      </c>
      <c r="L29" s="22">
        <f>IF(E29="","",IF(K29&gt;0,G29,""))</f>
      </c>
      <c r="M29" s="21">
        <f>IF(E29="","",MAX(0,J29-K29))</f>
      </c>
      <c r="N29" s="23">
        <f>IF($A29="","",IF(NOT(ISNUMBER(C29)),"Falta la fecha de ingreso",IF(C29&gt;Datos!$B$7,"Ingreso posterior a la fecha de corte",IF(J29&lt;0,"Gozó más días de los ganados: vacaciones adelantadas",IF(M29&gt;0,"Hay días de un periodo anterior sin gozar: revisa el art. 23",IF(E29=0,"Aún no cumple un año de servicios",IF(AND(K29&gt;0,G29-Datos!$B$7&lt;=Datos!$B$8),"Vence pronto: programa las vacaciones","")))))))</f>
      </c>
      <c r="P29">
        <f>IF(ISNUMBER(C29),MATCH(C29,Meses!$A$2:$A$1333,1),"")</f>
      </c>
      <c r="Q29">
        <f>IF(ISNUMBER(C29),C29-INDEX(Meses!$A$2:$A$1333,P29),"")</f>
      </c>
      <c r="R29">
        <f>IF(ISNUMBER(C29),Datos!$D$7-P29-IF(Datos!$E$7&lt;Q29,1,0),"")</f>
      </c>
    </row>
    <row r="30" spans="1:18" x14ac:dyDescent="0.25">
      <c r="A30" s="19"/>
      <c r="B30" s="19"/>
      <c r="C30" s="24"/>
      <c r="D30" s="19"/>
      <c r="E30" s="21">
        <f>IF(OR($A30="",NOT(ISNUMBER(C30))),"",IF(C30&gt;Datos!$B$7,"",INT(R30/12)))</f>
      </c>
      <c r="F30" s="22">
        <f>IF(E30="","",IF(E30=0,"",INDEX(Meses!$A$2:$A$1333,P30+12*E30)+Q30))</f>
      </c>
      <c r="G30" s="22">
        <f>IF(E30="","",INDEX(Meses!$A$2:$A$1333,P30+12*(E30+1))+Q30)</f>
      </c>
      <c r="H30" s="21">
        <f>IF(E30="","",30*MAX(0,E30-N(D30)))</f>
      </c>
      <c r="I30" s="21">
        <f>IF(E30="","",SUMIFS(Goces!$E$6:$E$105,Goces!$A$6:$A$105,$A30))</f>
      </c>
      <c r="J30" s="21">
        <f>IF(E30="","",H30-I30)</f>
      </c>
      <c r="K30" s="21">
        <f>IF(E30="","",IF(E30=0,0,MAX(0,MIN(J30,30-SUMIFS(Goces!$E$6:$E$105,Goces!$A$6:$A$105,$A30,Goces!$B$6:$B$105,E30)))))</f>
      </c>
      <c r="L30" s="22">
        <f>IF(E30="","",IF(K30&gt;0,G30,""))</f>
      </c>
      <c r="M30" s="21">
        <f>IF(E30="","",MAX(0,J30-K30))</f>
      </c>
      <c r="N30" s="23">
        <f>IF($A30="","",IF(NOT(ISNUMBER(C30)),"Falta la fecha de ingreso",IF(C30&gt;Datos!$B$7,"Ingreso posterior a la fecha de corte",IF(J30&lt;0,"Gozó más días de los ganados: vacaciones adelantadas",IF(M30&gt;0,"Hay días de un periodo anterior sin gozar: revisa el art. 23",IF(E30=0,"Aún no cumple un año de servicios",IF(AND(K30&gt;0,G30-Datos!$B$7&lt;=Datos!$B$8),"Vence pronto: programa las vacaciones","")))))))</f>
      </c>
      <c r="P30">
        <f>IF(ISNUMBER(C30),MATCH(C30,Meses!$A$2:$A$1333,1),"")</f>
      </c>
      <c r="Q30">
        <f>IF(ISNUMBER(C30),C30-INDEX(Meses!$A$2:$A$1333,P30),"")</f>
      </c>
      <c r="R30">
        <f>IF(ISNUMBER(C30),Datos!$D$7-P30-IF(Datos!$E$7&lt;Q30,1,0),"")</f>
      </c>
    </row>
    <row r="31" spans="1:18" x14ac:dyDescent="0.25">
      <c r="A31" s="19"/>
      <c r="B31" s="19"/>
      <c r="C31" s="24"/>
      <c r="D31" s="19"/>
      <c r="E31" s="21">
        <f>IF(OR($A31="",NOT(ISNUMBER(C31))),"",IF(C31&gt;Datos!$B$7,"",INT(R31/12)))</f>
      </c>
      <c r="F31" s="22">
        <f>IF(E31="","",IF(E31=0,"",INDEX(Meses!$A$2:$A$1333,P31+12*E31)+Q31))</f>
      </c>
      <c r="G31" s="22">
        <f>IF(E31="","",INDEX(Meses!$A$2:$A$1333,P31+12*(E31+1))+Q31)</f>
      </c>
      <c r="H31" s="21">
        <f>IF(E31="","",30*MAX(0,E31-N(D31)))</f>
      </c>
      <c r="I31" s="21">
        <f>IF(E31="","",SUMIFS(Goces!$E$6:$E$105,Goces!$A$6:$A$105,$A31))</f>
      </c>
      <c r="J31" s="21">
        <f>IF(E31="","",H31-I31)</f>
      </c>
      <c r="K31" s="21">
        <f>IF(E31="","",IF(E31=0,0,MAX(0,MIN(J31,30-SUMIFS(Goces!$E$6:$E$105,Goces!$A$6:$A$105,$A31,Goces!$B$6:$B$105,E31)))))</f>
      </c>
      <c r="L31" s="22">
        <f>IF(E31="","",IF(K31&gt;0,G31,""))</f>
      </c>
      <c r="M31" s="21">
        <f>IF(E31="","",MAX(0,J31-K31))</f>
      </c>
      <c r="N31" s="23">
        <f>IF($A31="","",IF(NOT(ISNUMBER(C31)),"Falta la fecha de ingreso",IF(C31&gt;Datos!$B$7,"Ingreso posterior a la fecha de corte",IF(J31&lt;0,"Gozó más días de los ganados: vacaciones adelantadas",IF(M31&gt;0,"Hay días de un periodo anterior sin gozar: revisa el art. 23",IF(E31=0,"Aún no cumple un año de servicios",IF(AND(K31&gt;0,G31-Datos!$B$7&lt;=Datos!$B$8),"Vence pronto: programa las vacaciones","")))))))</f>
      </c>
      <c r="P31">
        <f>IF(ISNUMBER(C31),MATCH(C31,Meses!$A$2:$A$1333,1),"")</f>
      </c>
      <c r="Q31">
        <f>IF(ISNUMBER(C31),C31-INDEX(Meses!$A$2:$A$1333,P31),"")</f>
      </c>
      <c r="R31">
        <f>IF(ISNUMBER(C31),Datos!$D$7-P31-IF(Datos!$E$7&lt;Q31,1,0),"")</f>
      </c>
    </row>
    <row r="32" spans="1:18" x14ac:dyDescent="0.25">
      <c r="A32" s="19"/>
      <c r="B32" s="19"/>
      <c r="C32" s="24"/>
      <c r="D32" s="19"/>
      <c r="E32" s="21">
        <f>IF(OR($A32="",NOT(ISNUMBER(C32))),"",IF(C32&gt;Datos!$B$7,"",INT(R32/12)))</f>
      </c>
      <c r="F32" s="22">
        <f>IF(E32="","",IF(E32=0,"",INDEX(Meses!$A$2:$A$1333,P32+12*E32)+Q32))</f>
      </c>
      <c r="G32" s="22">
        <f>IF(E32="","",INDEX(Meses!$A$2:$A$1333,P32+12*(E32+1))+Q32)</f>
      </c>
      <c r="H32" s="21">
        <f>IF(E32="","",30*MAX(0,E32-N(D32)))</f>
      </c>
      <c r="I32" s="21">
        <f>IF(E32="","",SUMIFS(Goces!$E$6:$E$105,Goces!$A$6:$A$105,$A32))</f>
      </c>
      <c r="J32" s="21">
        <f>IF(E32="","",H32-I32)</f>
      </c>
      <c r="K32" s="21">
        <f>IF(E32="","",IF(E32=0,0,MAX(0,MIN(J32,30-SUMIFS(Goces!$E$6:$E$105,Goces!$A$6:$A$105,$A32,Goces!$B$6:$B$105,E32)))))</f>
      </c>
      <c r="L32" s="22">
        <f>IF(E32="","",IF(K32&gt;0,G32,""))</f>
      </c>
      <c r="M32" s="21">
        <f>IF(E32="","",MAX(0,J32-K32))</f>
      </c>
      <c r="N32" s="23">
        <f>IF($A32="","",IF(NOT(ISNUMBER(C32)),"Falta la fecha de ingreso",IF(C32&gt;Datos!$B$7,"Ingreso posterior a la fecha de corte",IF(J32&lt;0,"Gozó más días de los ganados: vacaciones adelantadas",IF(M32&gt;0,"Hay días de un periodo anterior sin gozar: revisa el art. 23",IF(E32=0,"Aún no cumple un año de servicios",IF(AND(K32&gt;0,G32-Datos!$B$7&lt;=Datos!$B$8),"Vence pronto: programa las vacaciones","")))))))</f>
      </c>
      <c r="P32">
        <f>IF(ISNUMBER(C32),MATCH(C32,Meses!$A$2:$A$1333,1),"")</f>
      </c>
      <c r="Q32">
        <f>IF(ISNUMBER(C32),C32-INDEX(Meses!$A$2:$A$1333,P32),"")</f>
      </c>
      <c r="R32">
        <f>IF(ISNUMBER(C32),Datos!$D$7-P32-IF(Datos!$E$7&lt;Q32,1,0),"")</f>
      </c>
    </row>
    <row r="33" spans="1:18" x14ac:dyDescent="0.25">
      <c r="A33" s="19"/>
      <c r="B33" s="19"/>
      <c r="C33" s="24"/>
      <c r="D33" s="19"/>
      <c r="E33" s="21">
        <f>IF(OR($A33="",NOT(ISNUMBER(C33))),"",IF(C33&gt;Datos!$B$7,"",INT(R33/12)))</f>
      </c>
      <c r="F33" s="22">
        <f>IF(E33="","",IF(E33=0,"",INDEX(Meses!$A$2:$A$1333,P33+12*E33)+Q33))</f>
      </c>
      <c r="G33" s="22">
        <f>IF(E33="","",INDEX(Meses!$A$2:$A$1333,P33+12*(E33+1))+Q33)</f>
      </c>
      <c r="H33" s="21">
        <f>IF(E33="","",30*MAX(0,E33-N(D33)))</f>
      </c>
      <c r="I33" s="21">
        <f>IF(E33="","",SUMIFS(Goces!$E$6:$E$105,Goces!$A$6:$A$105,$A33))</f>
      </c>
      <c r="J33" s="21">
        <f>IF(E33="","",H33-I33)</f>
      </c>
      <c r="K33" s="21">
        <f>IF(E33="","",IF(E33=0,0,MAX(0,MIN(J33,30-SUMIFS(Goces!$E$6:$E$105,Goces!$A$6:$A$105,$A33,Goces!$B$6:$B$105,E33)))))</f>
      </c>
      <c r="L33" s="22">
        <f>IF(E33="","",IF(K33&gt;0,G33,""))</f>
      </c>
      <c r="M33" s="21">
        <f>IF(E33="","",MAX(0,J33-K33))</f>
      </c>
      <c r="N33" s="23">
        <f>IF($A33="","",IF(NOT(ISNUMBER(C33)),"Falta la fecha de ingreso",IF(C33&gt;Datos!$B$7,"Ingreso posterior a la fecha de corte",IF(J33&lt;0,"Gozó más días de los ganados: vacaciones adelantadas",IF(M33&gt;0,"Hay días de un periodo anterior sin gozar: revisa el art. 23",IF(E33=0,"Aún no cumple un año de servicios",IF(AND(K33&gt;0,G33-Datos!$B$7&lt;=Datos!$B$8),"Vence pronto: programa las vacaciones","")))))))</f>
      </c>
      <c r="P33">
        <f>IF(ISNUMBER(C33),MATCH(C33,Meses!$A$2:$A$1333,1),"")</f>
      </c>
      <c r="Q33">
        <f>IF(ISNUMBER(C33),C33-INDEX(Meses!$A$2:$A$1333,P33),"")</f>
      </c>
      <c r="R33">
        <f>IF(ISNUMBER(C33),Datos!$D$7-P33-IF(Datos!$E$7&lt;Q33,1,0),"")</f>
      </c>
    </row>
    <row r="34" spans="1:18" x14ac:dyDescent="0.25">
      <c r="A34" s="19"/>
      <c r="B34" s="19"/>
      <c r="C34" s="24"/>
      <c r="D34" s="19"/>
      <c r="E34" s="21">
        <f>IF(OR($A34="",NOT(ISNUMBER(C34))),"",IF(C34&gt;Datos!$B$7,"",INT(R34/12)))</f>
      </c>
      <c r="F34" s="22">
        <f>IF(E34="","",IF(E34=0,"",INDEX(Meses!$A$2:$A$1333,P34+12*E34)+Q34))</f>
      </c>
      <c r="G34" s="22">
        <f>IF(E34="","",INDEX(Meses!$A$2:$A$1333,P34+12*(E34+1))+Q34)</f>
      </c>
      <c r="H34" s="21">
        <f>IF(E34="","",30*MAX(0,E34-N(D34)))</f>
      </c>
      <c r="I34" s="21">
        <f>IF(E34="","",SUMIFS(Goces!$E$6:$E$105,Goces!$A$6:$A$105,$A34))</f>
      </c>
      <c r="J34" s="21">
        <f>IF(E34="","",H34-I34)</f>
      </c>
      <c r="K34" s="21">
        <f>IF(E34="","",IF(E34=0,0,MAX(0,MIN(J34,30-SUMIFS(Goces!$E$6:$E$105,Goces!$A$6:$A$105,$A34,Goces!$B$6:$B$105,E34)))))</f>
      </c>
      <c r="L34" s="22">
        <f>IF(E34="","",IF(K34&gt;0,G34,""))</f>
      </c>
      <c r="M34" s="21">
        <f>IF(E34="","",MAX(0,J34-K34))</f>
      </c>
      <c r="N34" s="23">
        <f>IF($A34="","",IF(NOT(ISNUMBER(C34)),"Falta la fecha de ingreso",IF(C34&gt;Datos!$B$7,"Ingreso posterior a la fecha de corte",IF(J34&lt;0,"Gozó más días de los ganados: vacaciones adelantadas",IF(M34&gt;0,"Hay días de un periodo anterior sin gozar: revisa el art. 23",IF(E34=0,"Aún no cumple un año de servicios",IF(AND(K34&gt;0,G34-Datos!$B$7&lt;=Datos!$B$8),"Vence pronto: programa las vacaciones","")))))))</f>
      </c>
      <c r="P34">
        <f>IF(ISNUMBER(C34),MATCH(C34,Meses!$A$2:$A$1333,1),"")</f>
      </c>
      <c r="Q34">
        <f>IF(ISNUMBER(C34),C34-INDEX(Meses!$A$2:$A$1333,P34),"")</f>
      </c>
      <c r="R34">
        <f>IF(ISNUMBER(C34),Datos!$D$7-P34-IF(Datos!$E$7&lt;Q34,1,0),"")</f>
      </c>
    </row>
    <row r="35" spans="1:18" x14ac:dyDescent="0.25">
      <c r="A35" s="19"/>
      <c r="B35" s="19"/>
      <c r="C35" s="24"/>
      <c r="D35" s="19"/>
      <c r="E35" s="21">
        <f>IF(OR($A35="",NOT(ISNUMBER(C35))),"",IF(C35&gt;Datos!$B$7,"",INT(R35/12)))</f>
      </c>
      <c r="F35" s="22">
        <f>IF(E35="","",IF(E35=0,"",INDEX(Meses!$A$2:$A$1333,P35+12*E35)+Q35))</f>
      </c>
      <c r="G35" s="22">
        <f>IF(E35="","",INDEX(Meses!$A$2:$A$1333,P35+12*(E35+1))+Q35)</f>
      </c>
      <c r="H35" s="21">
        <f>IF(E35="","",30*MAX(0,E35-N(D35)))</f>
      </c>
      <c r="I35" s="21">
        <f>IF(E35="","",SUMIFS(Goces!$E$6:$E$105,Goces!$A$6:$A$105,$A35))</f>
      </c>
      <c r="J35" s="21">
        <f>IF(E35="","",H35-I35)</f>
      </c>
      <c r="K35" s="21">
        <f>IF(E35="","",IF(E35=0,0,MAX(0,MIN(J35,30-SUMIFS(Goces!$E$6:$E$105,Goces!$A$6:$A$105,$A35,Goces!$B$6:$B$105,E35)))))</f>
      </c>
      <c r="L35" s="22">
        <f>IF(E35="","",IF(K35&gt;0,G35,""))</f>
      </c>
      <c r="M35" s="21">
        <f>IF(E35="","",MAX(0,J35-K35))</f>
      </c>
      <c r="N35" s="23">
        <f>IF($A35="","",IF(NOT(ISNUMBER(C35)),"Falta la fecha de ingreso",IF(C35&gt;Datos!$B$7,"Ingreso posterior a la fecha de corte",IF(J35&lt;0,"Gozó más días de los ganados: vacaciones adelantadas",IF(M35&gt;0,"Hay días de un periodo anterior sin gozar: revisa el art. 23",IF(E35=0,"Aún no cumple un año de servicios",IF(AND(K35&gt;0,G35-Datos!$B$7&lt;=Datos!$B$8),"Vence pronto: programa las vacaciones","")))))))</f>
      </c>
      <c r="P35">
        <f>IF(ISNUMBER(C35),MATCH(C35,Meses!$A$2:$A$1333,1),"")</f>
      </c>
      <c r="Q35">
        <f>IF(ISNUMBER(C35),C35-INDEX(Meses!$A$2:$A$1333,P35),"")</f>
      </c>
      <c r="R35">
        <f>IF(ISNUMBER(C35),Datos!$D$7-P35-IF(Datos!$E$7&lt;Q35,1,0),"")</f>
      </c>
    </row>
    <row r="36" spans="1:18" x14ac:dyDescent="0.25">
      <c r="A36" s="19"/>
      <c r="B36" s="19"/>
      <c r="C36" s="24"/>
      <c r="D36" s="19"/>
      <c r="E36" s="21">
        <f>IF(OR($A36="",NOT(ISNUMBER(C36))),"",IF(C36&gt;Datos!$B$7,"",INT(R36/12)))</f>
      </c>
      <c r="F36" s="22">
        <f>IF(E36="","",IF(E36=0,"",INDEX(Meses!$A$2:$A$1333,P36+12*E36)+Q36))</f>
      </c>
      <c r="G36" s="22">
        <f>IF(E36="","",INDEX(Meses!$A$2:$A$1333,P36+12*(E36+1))+Q36)</f>
      </c>
      <c r="H36" s="21">
        <f>IF(E36="","",30*MAX(0,E36-N(D36)))</f>
      </c>
      <c r="I36" s="21">
        <f>IF(E36="","",SUMIFS(Goces!$E$6:$E$105,Goces!$A$6:$A$105,$A36))</f>
      </c>
      <c r="J36" s="21">
        <f>IF(E36="","",H36-I36)</f>
      </c>
      <c r="K36" s="21">
        <f>IF(E36="","",IF(E36=0,0,MAX(0,MIN(J36,30-SUMIFS(Goces!$E$6:$E$105,Goces!$A$6:$A$105,$A36,Goces!$B$6:$B$105,E36)))))</f>
      </c>
      <c r="L36" s="22">
        <f>IF(E36="","",IF(K36&gt;0,G36,""))</f>
      </c>
      <c r="M36" s="21">
        <f>IF(E36="","",MAX(0,J36-K36))</f>
      </c>
      <c r="N36" s="23">
        <f>IF($A36="","",IF(NOT(ISNUMBER(C36)),"Falta la fecha de ingreso",IF(C36&gt;Datos!$B$7,"Ingreso posterior a la fecha de corte",IF(J36&lt;0,"Gozó más días de los ganados: vacaciones adelantadas",IF(M36&gt;0,"Hay días de un periodo anterior sin gozar: revisa el art. 23",IF(E36=0,"Aún no cumple un año de servicios",IF(AND(K36&gt;0,G36-Datos!$B$7&lt;=Datos!$B$8),"Vence pronto: programa las vacaciones","")))))))</f>
      </c>
      <c r="P36">
        <f>IF(ISNUMBER(C36),MATCH(C36,Meses!$A$2:$A$1333,1),"")</f>
      </c>
      <c r="Q36">
        <f>IF(ISNUMBER(C36),C36-INDEX(Meses!$A$2:$A$1333,P36),"")</f>
      </c>
      <c r="R36">
        <f>IF(ISNUMBER(C36),Datos!$D$7-P36-IF(Datos!$E$7&lt;Q36,1,0),"")</f>
      </c>
    </row>
    <row r="37" spans="1:18" x14ac:dyDescent="0.25">
      <c r="A37" s="19"/>
      <c r="B37" s="19"/>
      <c r="C37" s="24"/>
      <c r="D37" s="19"/>
      <c r="E37" s="21">
        <f>IF(OR($A37="",NOT(ISNUMBER(C37))),"",IF(C37&gt;Datos!$B$7,"",INT(R37/12)))</f>
      </c>
      <c r="F37" s="22">
        <f>IF(E37="","",IF(E37=0,"",INDEX(Meses!$A$2:$A$1333,P37+12*E37)+Q37))</f>
      </c>
      <c r="G37" s="22">
        <f>IF(E37="","",INDEX(Meses!$A$2:$A$1333,P37+12*(E37+1))+Q37)</f>
      </c>
      <c r="H37" s="21">
        <f>IF(E37="","",30*MAX(0,E37-N(D37)))</f>
      </c>
      <c r="I37" s="21">
        <f>IF(E37="","",SUMIFS(Goces!$E$6:$E$105,Goces!$A$6:$A$105,$A37))</f>
      </c>
      <c r="J37" s="21">
        <f>IF(E37="","",H37-I37)</f>
      </c>
      <c r="K37" s="21">
        <f>IF(E37="","",IF(E37=0,0,MAX(0,MIN(J37,30-SUMIFS(Goces!$E$6:$E$105,Goces!$A$6:$A$105,$A37,Goces!$B$6:$B$105,E37)))))</f>
      </c>
      <c r="L37" s="22">
        <f>IF(E37="","",IF(K37&gt;0,G37,""))</f>
      </c>
      <c r="M37" s="21">
        <f>IF(E37="","",MAX(0,J37-K37))</f>
      </c>
      <c r="N37" s="23">
        <f>IF($A37="","",IF(NOT(ISNUMBER(C37)),"Falta la fecha de ingreso",IF(C37&gt;Datos!$B$7,"Ingreso posterior a la fecha de corte",IF(J37&lt;0,"Gozó más días de los ganados: vacaciones adelantadas",IF(M37&gt;0,"Hay días de un periodo anterior sin gozar: revisa el art. 23",IF(E37=0,"Aún no cumple un año de servicios",IF(AND(K37&gt;0,G37-Datos!$B$7&lt;=Datos!$B$8),"Vence pronto: programa las vacaciones","")))))))</f>
      </c>
      <c r="P37">
        <f>IF(ISNUMBER(C37),MATCH(C37,Meses!$A$2:$A$1333,1),"")</f>
      </c>
      <c r="Q37">
        <f>IF(ISNUMBER(C37),C37-INDEX(Meses!$A$2:$A$1333,P37),"")</f>
      </c>
      <c r="R37">
        <f>IF(ISNUMBER(C37),Datos!$D$7-P37-IF(Datos!$E$7&lt;Q37,1,0),"")</f>
      </c>
    </row>
    <row r="38" spans="1:18" x14ac:dyDescent="0.25">
      <c r="A38" s="19"/>
      <c r="B38" s="19"/>
      <c r="C38" s="24"/>
      <c r="D38" s="19"/>
      <c r="E38" s="21">
        <f>IF(OR($A38="",NOT(ISNUMBER(C38))),"",IF(C38&gt;Datos!$B$7,"",INT(R38/12)))</f>
      </c>
      <c r="F38" s="22">
        <f>IF(E38="","",IF(E38=0,"",INDEX(Meses!$A$2:$A$1333,P38+12*E38)+Q38))</f>
      </c>
      <c r="G38" s="22">
        <f>IF(E38="","",INDEX(Meses!$A$2:$A$1333,P38+12*(E38+1))+Q38)</f>
      </c>
      <c r="H38" s="21">
        <f>IF(E38="","",30*MAX(0,E38-N(D38)))</f>
      </c>
      <c r="I38" s="21">
        <f>IF(E38="","",SUMIFS(Goces!$E$6:$E$105,Goces!$A$6:$A$105,$A38))</f>
      </c>
      <c r="J38" s="21">
        <f>IF(E38="","",H38-I38)</f>
      </c>
      <c r="K38" s="21">
        <f>IF(E38="","",IF(E38=0,0,MAX(0,MIN(J38,30-SUMIFS(Goces!$E$6:$E$105,Goces!$A$6:$A$105,$A38,Goces!$B$6:$B$105,E38)))))</f>
      </c>
      <c r="L38" s="22">
        <f>IF(E38="","",IF(K38&gt;0,G38,""))</f>
      </c>
      <c r="M38" s="21">
        <f>IF(E38="","",MAX(0,J38-K38))</f>
      </c>
      <c r="N38" s="23">
        <f>IF($A38="","",IF(NOT(ISNUMBER(C38)),"Falta la fecha de ingreso",IF(C38&gt;Datos!$B$7,"Ingreso posterior a la fecha de corte",IF(J38&lt;0,"Gozó más días de los ganados: vacaciones adelantadas",IF(M38&gt;0,"Hay días de un periodo anterior sin gozar: revisa el art. 23",IF(E38=0,"Aún no cumple un año de servicios",IF(AND(K38&gt;0,G38-Datos!$B$7&lt;=Datos!$B$8),"Vence pronto: programa las vacaciones","")))))))</f>
      </c>
      <c r="P38">
        <f>IF(ISNUMBER(C38),MATCH(C38,Meses!$A$2:$A$1333,1),"")</f>
      </c>
      <c r="Q38">
        <f>IF(ISNUMBER(C38),C38-INDEX(Meses!$A$2:$A$1333,P38),"")</f>
      </c>
      <c r="R38">
        <f>IF(ISNUMBER(C38),Datos!$D$7-P38-IF(Datos!$E$7&lt;Q38,1,0),"")</f>
      </c>
    </row>
    <row r="39" spans="1:18" x14ac:dyDescent="0.25">
      <c r="A39" s="19"/>
      <c r="B39" s="19"/>
      <c r="C39" s="24"/>
      <c r="D39" s="19"/>
      <c r="E39" s="21">
        <f>IF(OR($A39="",NOT(ISNUMBER(C39))),"",IF(C39&gt;Datos!$B$7,"",INT(R39/12)))</f>
      </c>
      <c r="F39" s="22">
        <f>IF(E39="","",IF(E39=0,"",INDEX(Meses!$A$2:$A$1333,P39+12*E39)+Q39))</f>
      </c>
      <c r="G39" s="22">
        <f>IF(E39="","",INDEX(Meses!$A$2:$A$1333,P39+12*(E39+1))+Q39)</f>
      </c>
      <c r="H39" s="21">
        <f>IF(E39="","",30*MAX(0,E39-N(D39)))</f>
      </c>
      <c r="I39" s="21">
        <f>IF(E39="","",SUMIFS(Goces!$E$6:$E$105,Goces!$A$6:$A$105,$A39))</f>
      </c>
      <c r="J39" s="21">
        <f>IF(E39="","",H39-I39)</f>
      </c>
      <c r="K39" s="21">
        <f>IF(E39="","",IF(E39=0,0,MAX(0,MIN(J39,30-SUMIFS(Goces!$E$6:$E$105,Goces!$A$6:$A$105,$A39,Goces!$B$6:$B$105,E39)))))</f>
      </c>
      <c r="L39" s="22">
        <f>IF(E39="","",IF(K39&gt;0,G39,""))</f>
      </c>
      <c r="M39" s="21">
        <f>IF(E39="","",MAX(0,J39-K39))</f>
      </c>
      <c r="N39" s="23">
        <f>IF($A39="","",IF(NOT(ISNUMBER(C39)),"Falta la fecha de ingreso",IF(C39&gt;Datos!$B$7,"Ingreso posterior a la fecha de corte",IF(J39&lt;0,"Gozó más días de los ganados: vacaciones adelantadas",IF(M39&gt;0,"Hay días de un periodo anterior sin gozar: revisa el art. 23",IF(E39=0,"Aún no cumple un año de servicios",IF(AND(K39&gt;0,G39-Datos!$B$7&lt;=Datos!$B$8),"Vence pronto: programa las vacaciones","")))))))</f>
      </c>
      <c r="P39">
        <f>IF(ISNUMBER(C39),MATCH(C39,Meses!$A$2:$A$1333,1),"")</f>
      </c>
      <c r="Q39">
        <f>IF(ISNUMBER(C39),C39-INDEX(Meses!$A$2:$A$1333,P39),"")</f>
      </c>
      <c r="R39">
        <f>IF(ISNUMBER(C39),Datos!$D$7-P39-IF(Datos!$E$7&lt;Q39,1,0),"")</f>
      </c>
    </row>
    <row r="40" spans="1:18" x14ac:dyDescent="0.25">
      <c r="A40" s="19"/>
      <c r="B40" s="19"/>
      <c r="C40" s="24"/>
      <c r="D40" s="19"/>
      <c r="E40" s="21">
        <f>IF(OR($A40="",NOT(ISNUMBER(C40))),"",IF(C40&gt;Datos!$B$7,"",INT(R40/12)))</f>
      </c>
      <c r="F40" s="22">
        <f>IF(E40="","",IF(E40=0,"",INDEX(Meses!$A$2:$A$1333,P40+12*E40)+Q40))</f>
      </c>
      <c r="G40" s="22">
        <f>IF(E40="","",INDEX(Meses!$A$2:$A$1333,P40+12*(E40+1))+Q40)</f>
      </c>
      <c r="H40" s="21">
        <f>IF(E40="","",30*MAX(0,E40-N(D40)))</f>
      </c>
      <c r="I40" s="21">
        <f>IF(E40="","",SUMIFS(Goces!$E$6:$E$105,Goces!$A$6:$A$105,$A40))</f>
      </c>
      <c r="J40" s="21">
        <f>IF(E40="","",H40-I40)</f>
      </c>
      <c r="K40" s="21">
        <f>IF(E40="","",IF(E40=0,0,MAX(0,MIN(J40,30-SUMIFS(Goces!$E$6:$E$105,Goces!$A$6:$A$105,$A40,Goces!$B$6:$B$105,E40)))))</f>
      </c>
      <c r="L40" s="22">
        <f>IF(E40="","",IF(K40&gt;0,G40,""))</f>
      </c>
      <c r="M40" s="21">
        <f>IF(E40="","",MAX(0,J40-K40))</f>
      </c>
      <c r="N40" s="23">
        <f>IF($A40="","",IF(NOT(ISNUMBER(C40)),"Falta la fecha de ingreso",IF(C40&gt;Datos!$B$7,"Ingreso posterior a la fecha de corte",IF(J40&lt;0,"Gozó más días de los ganados: vacaciones adelantadas",IF(M40&gt;0,"Hay días de un periodo anterior sin gozar: revisa el art. 23",IF(E40=0,"Aún no cumple un año de servicios",IF(AND(K40&gt;0,G40-Datos!$B$7&lt;=Datos!$B$8),"Vence pronto: programa las vacaciones","")))))))</f>
      </c>
      <c r="P40">
        <f>IF(ISNUMBER(C40),MATCH(C40,Meses!$A$2:$A$1333,1),"")</f>
      </c>
      <c r="Q40">
        <f>IF(ISNUMBER(C40),C40-INDEX(Meses!$A$2:$A$1333,P40),"")</f>
      </c>
      <c r="R40">
        <f>IF(ISNUMBER(C40),Datos!$D$7-P40-IF(Datos!$E$7&lt;Q40,1,0),"")</f>
      </c>
    </row>
    <row r="41" spans="1:18" x14ac:dyDescent="0.25">
      <c r="A41" s="19"/>
      <c r="B41" s="19"/>
      <c r="C41" s="24"/>
      <c r="D41" s="19"/>
      <c r="E41" s="21">
        <f>IF(OR($A41="",NOT(ISNUMBER(C41))),"",IF(C41&gt;Datos!$B$7,"",INT(R41/12)))</f>
      </c>
      <c r="F41" s="22">
        <f>IF(E41="","",IF(E41=0,"",INDEX(Meses!$A$2:$A$1333,P41+12*E41)+Q41))</f>
      </c>
      <c r="G41" s="22">
        <f>IF(E41="","",INDEX(Meses!$A$2:$A$1333,P41+12*(E41+1))+Q41)</f>
      </c>
      <c r="H41" s="21">
        <f>IF(E41="","",30*MAX(0,E41-N(D41)))</f>
      </c>
      <c r="I41" s="21">
        <f>IF(E41="","",SUMIFS(Goces!$E$6:$E$105,Goces!$A$6:$A$105,$A41))</f>
      </c>
      <c r="J41" s="21">
        <f>IF(E41="","",H41-I41)</f>
      </c>
      <c r="K41" s="21">
        <f>IF(E41="","",IF(E41=0,0,MAX(0,MIN(J41,30-SUMIFS(Goces!$E$6:$E$105,Goces!$A$6:$A$105,$A41,Goces!$B$6:$B$105,E41)))))</f>
      </c>
      <c r="L41" s="22">
        <f>IF(E41="","",IF(K41&gt;0,G41,""))</f>
      </c>
      <c r="M41" s="21">
        <f>IF(E41="","",MAX(0,J41-K41))</f>
      </c>
      <c r="N41" s="23">
        <f>IF($A41="","",IF(NOT(ISNUMBER(C41)),"Falta la fecha de ingreso",IF(C41&gt;Datos!$B$7,"Ingreso posterior a la fecha de corte",IF(J41&lt;0,"Gozó más días de los ganados: vacaciones adelantadas",IF(M41&gt;0,"Hay días de un periodo anterior sin gozar: revisa el art. 23",IF(E41=0,"Aún no cumple un año de servicios",IF(AND(K41&gt;0,G41-Datos!$B$7&lt;=Datos!$B$8),"Vence pronto: programa las vacaciones","")))))))</f>
      </c>
      <c r="P41">
        <f>IF(ISNUMBER(C41),MATCH(C41,Meses!$A$2:$A$1333,1),"")</f>
      </c>
      <c r="Q41">
        <f>IF(ISNUMBER(C41),C41-INDEX(Meses!$A$2:$A$1333,P41),"")</f>
      </c>
      <c r="R41">
        <f>IF(ISNUMBER(C41),Datos!$D$7-P41-IF(Datos!$E$7&lt;Q41,1,0),"")</f>
      </c>
    </row>
    <row r="42" spans="1:18" x14ac:dyDescent="0.25">
      <c r="A42" s="19"/>
      <c r="B42" s="19"/>
      <c r="C42" s="24"/>
      <c r="D42" s="19"/>
      <c r="E42" s="21">
        <f>IF(OR($A42="",NOT(ISNUMBER(C42))),"",IF(C42&gt;Datos!$B$7,"",INT(R42/12)))</f>
      </c>
      <c r="F42" s="22">
        <f>IF(E42="","",IF(E42=0,"",INDEX(Meses!$A$2:$A$1333,P42+12*E42)+Q42))</f>
      </c>
      <c r="G42" s="22">
        <f>IF(E42="","",INDEX(Meses!$A$2:$A$1333,P42+12*(E42+1))+Q42)</f>
      </c>
      <c r="H42" s="21">
        <f>IF(E42="","",30*MAX(0,E42-N(D42)))</f>
      </c>
      <c r="I42" s="21">
        <f>IF(E42="","",SUMIFS(Goces!$E$6:$E$105,Goces!$A$6:$A$105,$A42))</f>
      </c>
      <c r="J42" s="21">
        <f>IF(E42="","",H42-I42)</f>
      </c>
      <c r="K42" s="21">
        <f>IF(E42="","",IF(E42=0,0,MAX(0,MIN(J42,30-SUMIFS(Goces!$E$6:$E$105,Goces!$A$6:$A$105,$A42,Goces!$B$6:$B$105,E42)))))</f>
      </c>
      <c r="L42" s="22">
        <f>IF(E42="","",IF(K42&gt;0,G42,""))</f>
      </c>
      <c r="M42" s="21">
        <f>IF(E42="","",MAX(0,J42-K42))</f>
      </c>
      <c r="N42" s="23">
        <f>IF($A42="","",IF(NOT(ISNUMBER(C42)),"Falta la fecha de ingreso",IF(C42&gt;Datos!$B$7,"Ingreso posterior a la fecha de corte",IF(J42&lt;0,"Gozó más días de los ganados: vacaciones adelantadas",IF(M42&gt;0,"Hay días de un periodo anterior sin gozar: revisa el art. 23",IF(E42=0,"Aún no cumple un año de servicios",IF(AND(K42&gt;0,G42-Datos!$B$7&lt;=Datos!$B$8),"Vence pronto: programa las vacaciones","")))))))</f>
      </c>
      <c r="P42">
        <f>IF(ISNUMBER(C42),MATCH(C42,Meses!$A$2:$A$1333,1),"")</f>
      </c>
      <c r="Q42">
        <f>IF(ISNUMBER(C42),C42-INDEX(Meses!$A$2:$A$1333,P42),"")</f>
      </c>
      <c r="R42">
        <f>IF(ISNUMBER(C42),Datos!$D$7-P42-IF(Datos!$E$7&lt;Q42,1,0),"")</f>
      </c>
    </row>
    <row r="43" spans="1:18" x14ac:dyDescent="0.25">
      <c r="A43" s="19"/>
      <c r="B43" s="19"/>
      <c r="C43" s="24"/>
      <c r="D43" s="19"/>
      <c r="E43" s="21">
        <f>IF(OR($A43="",NOT(ISNUMBER(C43))),"",IF(C43&gt;Datos!$B$7,"",INT(R43/12)))</f>
      </c>
      <c r="F43" s="22">
        <f>IF(E43="","",IF(E43=0,"",INDEX(Meses!$A$2:$A$1333,P43+12*E43)+Q43))</f>
      </c>
      <c r="G43" s="22">
        <f>IF(E43="","",INDEX(Meses!$A$2:$A$1333,P43+12*(E43+1))+Q43)</f>
      </c>
      <c r="H43" s="21">
        <f>IF(E43="","",30*MAX(0,E43-N(D43)))</f>
      </c>
      <c r="I43" s="21">
        <f>IF(E43="","",SUMIFS(Goces!$E$6:$E$105,Goces!$A$6:$A$105,$A43))</f>
      </c>
      <c r="J43" s="21">
        <f>IF(E43="","",H43-I43)</f>
      </c>
      <c r="K43" s="21">
        <f>IF(E43="","",IF(E43=0,0,MAX(0,MIN(J43,30-SUMIFS(Goces!$E$6:$E$105,Goces!$A$6:$A$105,$A43,Goces!$B$6:$B$105,E43)))))</f>
      </c>
      <c r="L43" s="22">
        <f>IF(E43="","",IF(K43&gt;0,G43,""))</f>
      </c>
      <c r="M43" s="21">
        <f>IF(E43="","",MAX(0,J43-K43))</f>
      </c>
      <c r="N43" s="23">
        <f>IF($A43="","",IF(NOT(ISNUMBER(C43)),"Falta la fecha de ingreso",IF(C43&gt;Datos!$B$7,"Ingreso posterior a la fecha de corte",IF(J43&lt;0,"Gozó más días de los ganados: vacaciones adelantadas",IF(M43&gt;0,"Hay días de un periodo anterior sin gozar: revisa el art. 23",IF(E43=0,"Aún no cumple un año de servicios",IF(AND(K43&gt;0,G43-Datos!$B$7&lt;=Datos!$B$8),"Vence pronto: programa las vacaciones","")))))))</f>
      </c>
      <c r="P43">
        <f>IF(ISNUMBER(C43),MATCH(C43,Meses!$A$2:$A$1333,1),"")</f>
      </c>
      <c r="Q43">
        <f>IF(ISNUMBER(C43),C43-INDEX(Meses!$A$2:$A$1333,P43),"")</f>
      </c>
      <c r="R43">
        <f>IF(ISNUMBER(C43),Datos!$D$7-P43-IF(Datos!$E$7&lt;Q43,1,0),"")</f>
      </c>
    </row>
    <row r="44" spans="1:18" x14ac:dyDescent="0.25">
      <c r="A44" s="19"/>
      <c r="B44" s="19"/>
      <c r="C44" s="24"/>
      <c r="D44" s="19"/>
      <c r="E44" s="21">
        <f>IF(OR($A44="",NOT(ISNUMBER(C44))),"",IF(C44&gt;Datos!$B$7,"",INT(R44/12)))</f>
      </c>
      <c r="F44" s="22">
        <f>IF(E44="","",IF(E44=0,"",INDEX(Meses!$A$2:$A$1333,P44+12*E44)+Q44))</f>
      </c>
      <c r="G44" s="22">
        <f>IF(E44="","",INDEX(Meses!$A$2:$A$1333,P44+12*(E44+1))+Q44)</f>
      </c>
      <c r="H44" s="21">
        <f>IF(E44="","",30*MAX(0,E44-N(D44)))</f>
      </c>
      <c r="I44" s="21">
        <f>IF(E44="","",SUMIFS(Goces!$E$6:$E$105,Goces!$A$6:$A$105,$A44))</f>
      </c>
      <c r="J44" s="21">
        <f>IF(E44="","",H44-I44)</f>
      </c>
      <c r="K44" s="21">
        <f>IF(E44="","",IF(E44=0,0,MAX(0,MIN(J44,30-SUMIFS(Goces!$E$6:$E$105,Goces!$A$6:$A$105,$A44,Goces!$B$6:$B$105,E44)))))</f>
      </c>
      <c r="L44" s="22">
        <f>IF(E44="","",IF(K44&gt;0,G44,""))</f>
      </c>
      <c r="M44" s="21">
        <f>IF(E44="","",MAX(0,J44-K44))</f>
      </c>
      <c r="N44" s="23">
        <f>IF($A44="","",IF(NOT(ISNUMBER(C44)),"Falta la fecha de ingreso",IF(C44&gt;Datos!$B$7,"Ingreso posterior a la fecha de corte",IF(J44&lt;0,"Gozó más días de los ganados: vacaciones adelantadas",IF(M44&gt;0,"Hay días de un periodo anterior sin gozar: revisa el art. 23",IF(E44=0,"Aún no cumple un año de servicios",IF(AND(K44&gt;0,G44-Datos!$B$7&lt;=Datos!$B$8),"Vence pronto: programa las vacaciones","")))))))</f>
      </c>
      <c r="P44">
        <f>IF(ISNUMBER(C44),MATCH(C44,Meses!$A$2:$A$1333,1),"")</f>
      </c>
      <c r="Q44">
        <f>IF(ISNUMBER(C44),C44-INDEX(Meses!$A$2:$A$1333,P44),"")</f>
      </c>
      <c r="R44">
        <f>IF(ISNUMBER(C44),Datos!$D$7-P44-IF(Datos!$E$7&lt;Q44,1,0),"")</f>
      </c>
    </row>
    <row r="45" spans="1:18" x14ac:dyDescent="0.25">
      <c r="A45" s="19"/>
      <c r="B45" s="19"/>
      <c r="C45" s="24"/>
      <c r="D45" s="19"/>
      <c r="E45" s="21">
        <f>IF(OR($A45="",NOT(ISNUMBER(C45))),"",IF(C45&gt;Datos!$B$7,"",INT(R45/12)))</f>
      </c>
      <c r="F45" s="22">
        <f>IF(E45="","",IF(E45=0,"",INDEX(Meses!$A$2:$A$1333,P45+12*E45)+Q45))</f>
      </c>
      <c r="G45" s="22">
        <f>IF(E45="","",INDEX(Meses!$A$2:$A$1333,P45+12*(E45+1))+Q45)</f>
      </c>
      <c r="H45" s="21">
        <f>IF(E45="","",30*MAX(0,E45-N(D45)))</f>
      </c>
      <c r="I45" s="21">
        <f>IF(E45="","",SUMIFS(Goces!$E$6:$E$105,Goces!$A$6:$A$105,$A45))</f>
      </c>
      <c r="J45" s="21">
        <f>IF(E45="","",H45-I45)</f>
      </c>
      <c r="K45" s="21">
        <f>IF(E45="","",IF(E45=0,0,MAX(0,MIN(J45,30-SUMIFS(Goces!$E$6:$E$105,Goces!$A$6:$A$105,$A45,Goces!$B$6:$B$105,E45)))))</f>
      </c>
      <c r="L45" s="22">
        <f>IF(E45="","",IF(K45&gt;0,G45,""))</f>
      </c>
      <c r="M45" s="21">
        <f>IF(E45="","",MAX(0,J45-K45))</f>
      </c>
      <c r="N45" s="23">
        <f>IF($A45="","",IF(NOT(ISNUMBER(C45)),"Falta la fecha de ingreso",IF(C45&gt;Datos!$B$7,"Ingreso posterior a la fecha de corte",IF(J45&lt;0,"Gozó más días de los ganados: vacaciones adelantadas",IF(M45&gt;0,"Hay días de un periodo anterior sin gozar: revisa el art. 23",IF(E45=0,"Aún no cumple un año de servicios",IF(AND(K45&gt;0,G45-Datos!$B$7&lt;=Datos!$B$8),"Vence pronto: programa las vacaciones","")))))))</f>
      </c>
      <c r="P45">
        <f>IF(ISNUMBER(C45),MATCH(C45,Meses!$A$2:$A$1333,1),"")</f>
      </c>
      <c r="Q45">
        <f>IF(ISNUMBER(C45),C45-INDEX(Meses!$A$2:$A$1333,P45),"")</f>
      </c>
      <c r="R45">
        <f>IF(ISNUMBER(C45),Datos!$D$7-P45-IF(Datos!$E$7&lt;Q45,1,0),"")</f>
      </c>
    </row>
    <row r="47" spans="1:1" x14ac:dyDescent="0.25">
      <c r="A47" s="6" t="s">
        <v>13</v>
      </c>
    </row>
    <row r="48" spans="1:1" x14ac:dyDescent="0.25">
      <c r="A48" s="7" t="s">
        <v>14</v>
      </c>
    </row>
    <row r="49" spans="1:1" x14ac:dyDescent="0.25">
      <c r="A49" s="8" t="s">
        <v>15</v>
      </c>
    </row>
    <row r="50" spans="1:1" x14ac:dyDescent="0.25">
      <c r="A50" s="7" t="s">
        <v>16</v>
      </c>
    </row>
  </sheetData>
  <mergeCells count="3">
    <mergeCell ref="A1:N1"/>
    <mergeCell ref="A2:N2"/>
    <mergeCell ref="A3:N3"/>
  </mergeCells>
  <conditionalFormatting sqref="M6:M45">
    <cfRule type="expression" dxfId="0" priority="1">
      <formula>AND(ISNUMBER(M6),M6&gt;0)</formula>
    </cfRule>
  </conditionalFormatting>
  <conditionalFormatting sqref="L6:L45">
    <cfRule type="expression" dxfId="1" priority="1">
      <formula>AND(ISNUMBER(L6),L6-Datos!$B$7&lt;=Datos!$B$8)</formula>
    </cfRule>
  </conditionalFormatting>
  <dataValidations count="4">
    <dataValidation type="date" allowBlank="1" showErrorMessage="1" error="Escribe la fecha de ingreso, entre 1960 y 2069." sqref="C10:C45">
      <formula1>21916</formula1>
      <formula2>62093</formula2>
    </dataValidation>
    <dataValidation type="date" allowBlank="1" showErrorMessage="1" error="Escribe la fecha de ingreso, entre 1960 y 2069." sqref="C6:C45">
      <formula1>21916</formula1>
      <formula2>62093</formula2>
    </dataValidation>
    <dataValidation type="whole" operator="greaterThanOrEqual" allowBlank="1" showErrorMessage="1" error="Un número entero de años, 0 o más." sqref="D10:D45">
      <formula1>0</formula1>
    </dataValidation>
    <dataValidation type="whole" operator="greaterThanOrEqual" allowBlank="1" showErrorMessage="1" error="Un número entero de años, 0 o más." sqref="D6:D45">
      <formula1>0</formula1>
    </dataValidation>
  </dataValidations>
  <hyperlinks>
    <hyperlink ref="A49" r:id="rId1"/>
  </hyperlinks>
  <pageSetup paperSize="9" orientation="landscape"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workbookViewId="0" showGridLines="0">
      <pane ySplit="5" topLeftCell="A6" activePane="bottomLeft" state="frozen"/>
      <selection pane="bottomLeft"/>
    </sheetView>
  </sheetViews>
  <sheetFormatPr defaultRowHeight="15" outlineLevelRow="0" outlineLevelCol="0" x14ac:dyDescent="55"/>
  <cols>
    <col min="1" max="1" width="24" customWidth="1"/>
    <col min="2" max="4" width="12" customWidth="1"/>
    <col min="5" max="5" width="8" customWidth="1"/>
    <col min="6" max="6" width="30" customWidth="1"/>
    <col min="7" max="7" width="44" customWidth="1"/>
  </cols>
  <sheetData>
    <row r="1" ht="34" customHeight="1" spans="1:7" x14ac:dyDescent="0.25">
      <c r="A1" s="1" t="s">
        <v>0</v>
      </c>
      <c r="B1" s="1"/>
      <c r="C1" s="1"/>
      <c r="D1" s="1"/>
      <c r="E1" s="1"/>
      <c r="F1" s="1"/>
      <c r="G1" s="1"/>
    </row>
    <row r="2" ht="24" customHeight="1" spans="1:7" x14ac:dyDescent="0.25">
      <c r="A2" s="2" t="s">
        <v>44</v>
      </c>
      <c r="B2" s="2"/>
      <c r="C2" s="2"/>
      <c r="D2" s="2"/>
      <c r="E2" s="2"/>
      <c r="F2" s="2"/>
      <c r="G2" s="2"/>
    </row>
    <row r="3" ht="46" customHeight="1" spans="1:7" x14ac:dyDescent="0.25">
      <c r="A3" s="9" t="s">
        <v>45</v>
      </c>
      <c r="B3" s="9"/>
      <c r="C3" s="9"/>
      <c r="D3" s="9"/>
      <c r="E3" s="9"/>
      <c r="F3" s="9"/>
      <c r="G3" s="9"/>
    </row>
    <row r="5" ht="42" customHeight="1" spans="1:7" x14ac:dyDescent="0.25">
      <c r="A5" s="17" t="s">
        <v>26</v>
      </c>
      <c r="B5" s="17" t="s">
        <v>46</v>
      </c>
      <c r="C5" s="17" t="s">
        <v>47</v>
      </c>
      <c r="D5" s="17" t="s">
        <v>48</v>
      </c>
      <c r="E5" s="17" t="s">
        <v>49</v>
      </c>
      <c r="F5" s="17" t="s">
        <v>50</v>
      </c>
      <c r="G5" s="17" t="s">
        <v>39</v>
      </c>
    </row>
    <row r="6" spans="1:7" x14ac:dyDescent="0.25">
      <c r="A6" s="18" t="s">
        <v>40</v>
      </c>
      <c r="B6" s="18">
        <v>1</v>
      </c>
      <c r="C6" s="20">
        <v>45474</v>
      </c>
      <c r="D6" s="20">
        <v>45503</v>
      </c>
      <c r="E6" s="21">
        <f>IF(AND(ISNUMBER(C6),ISNUMBER(D6)),IF(D6&gt;=C6,D6-C6+1,""),"")</f>
      </c>
      <c r="F6" s="19"/>
      <c r="G6" s="23">
        <f>IF(AND($A6="",NOT(ISNUMBER(C6))),"",IF(AND(ISNUMBER(C6),ISNUMBER(D6),D6&lt;C6),"«Al» es anterior a «Del»",IF(NOT(ISNUMBER(B6)),"Falta el año de servicios",IFERROR(IF(B6&gt;N(INDEX(Trabajadores!$E$6:$E$45,MATCH($A6,Trabajadores!$A$6:$A$45,0))),"Año aún no cumplido: vacaciones adelantadas",""),"El trabajador no está en «Trabajadores»"))))</f>
      </c>
    </row>
    <row r="7" spans="1:7" x14ac:dyDescent="0.25">
      <c r="A7" s="18" t="s">
        <v>40</v>
      </c>
      <c r="B7" s="18">
        <v>2</v>
      </c>
      <c r="C7" s="20">
        <v>46006</v>
      </c>
      <c r="D7" s="20">
        <v>46020</v>
      </c>
      <c r="E7" s="21">
        <f>IF(AND(ISNUMBER(C7),ISNUMBER(D7)),IF(D7&gt;=C7,D7-C7+1,""),"")</f>
      </c>
      <c r="F7" s="19"/>
      <c r="G7" s="23">
        <f>IF(AND($A7="",NOT(ISNUMBER(C7))),"",IF(AND(ISNUMBER(C7),ISNUMBER(D7),D7&lt;C7),"«Al» es anterior a «Del»",IF(NOT(ISNUMBER(B7)),"Falta el año de servicios",IFERROR(IF(B7&gt;N(INDEX(Trabajadores!$E$6:$E$45,MATCH($A7,Trabajadores!$A$6:$A$45,0))),"Año aún no cumplido: vacaciones adelantadas",""),"El trabajador no está en «Trabajadores»"))))</f>
      </c>
    </row>
    <row r="8" spans="1:7" x14ac:dyDescent="0.25">
      <c r="A8" s="18" t="s">
        <v>42</v>
      </c>
      <c r="B8" s="18">
        <v>1</v>
      </c>
      <c r="C8" s="20">
        <v>44958</v>
      </c>
      <c r="D8" s="20">
        <v>44987</v>
      </c>
      <c r="E8" s="21">
        <f>IF(AND(ISNUMBER(C8),ISNUMBER(D8)),IF(D8&gt;=C8,D8-C8+1,""),"")</f>
      </c>
      <c r="F8" s="19"/>
      <c r="G8" s="23">
        <f>IF(AND($A8="",NOT(ISNUMBER(C8))),"",IF(AND(ISNUMBER(C8),ISNUMBER(D8),D8&lt;C8),"«Al» es anterior a «Del»",IF(NOT(ISNUMBER(B8)),"Falta el año de servicios",IFERROR(IF(B8&gt;N(INDEX(Trabajadores!$E$6:$E$45,MATCH($A8,Trabajadores!$A$6:$A$45,0))),"Año aún no cumplido: vacaciones adelantadas",""),"El trabajador no está en «Trabajadores»"))))</f>
      </c>
    </row>
    <row r="9" spans="1:7" x14ac:dyDescent="0.25">
      <c r="A9" s="18" t="s">
        <v>42</v>
      </c>
      <c r="B9" s="18">
        <v>2</v>
      </c>
      <c r="C9" s="20">
        <v>45352</v>
      </c>
      <c r="D9" s="20">
        <v>45381</v>
      </c>
      <c r="E9" s="21">
        <f>IF(AND(ISNUMBER(C9),ISNUMBER(D9)),IF(D9&gt;=C9,D9-C9+1,""),"")</f>
      </c>
      <c r="F9" s="19"/>
      <c r="G9" s="23">
        <f>IF(AND($A9="",NOT(ISNUMBER(C9))),"",IF(AND(ISNUMBER(C9),ISNUMBER(D9),D9&lt;C9),"«Al» es anterior a «Del»",IF(NOT(ISNUMBER(B9)),"Falta el año de servicios",IFERROR(IF(B9&gt;N(INDEX(Trabajadores!$E$6:$E$45,MATCH($A9,Trabajadores!$A$6:$A$45,0))),"Año aún no cumplido: vacaciones adelantadas",""),"El trabajador no está en «Trabajadores»"))))</f>
      </c>
    </row>
    <row r="10" spans="1:7" x14ac:dyDescent="0.25">
      <c r="A10" s="18" t="s">
        <v>42</v>
      </c>
      <c r="B10" s="18">
        <v>3</v>
      </c>
      <c r="C10" s="20">
        <v>45691</v>
      </c>
      <c r="D10" s="20">
        <v>45705</v>
      </c>
      <c r="E10" s="21">
        <f>IF(AND(ISNUMBER(C10),ISNUMBER(D10)),IF(D10&gt;=C10,D10-C10+1,""),"")</f>
      </c>
      <c r="F10" s="19"/>
      <c r="G10" s="23">
        <f>IF(AND($A10="",NOT(ISNUMBER(C10))),"",IF(AND(ISNUMBER(C10),ISNUMBER(D10),D10&lt;C10),"«Al» es anterior a «Del»",IF(NOT(ISNUMBER(B10)),"Falta el año de servicios",IFERROR(IF(B10&gt;N(INDEX(Trabajadores!$E$6:$E$45,MATCH($A10,Trabajadores!$A$6:$A$45,0))),"Año aún no cumplido: vacaciones adelantadas",""),"El trabajador no está en «Trabajadores»"))))</f>
      </c>
    </row>
    <row r="11" spans="1:7" x14ac:dyDescent="0.25">
      <c r="A11" s="18" t="s">
        <v>42</v>
      </c>
      <c r="B11" s="18">
        <v>3</v>
      </c>
      <c r="C11" s="20">
        <v>45873</v>
      </c>
      <c r="D11" s="20">
        <v>45887</v>
      </c>
      <c r="E11" s="21">
        <f>IF(AND(ISNUMBER(C11),ISNUMBER(D11)),IF(D11&gt;=C11,D11-C11+1,""),"")</f>
      </c>
      <c r="F11" s="19"/>
      <c r="G11" s="23">
        <f>IF(AND($A11="",NOT(ISNUMBER(C11))),"",IF(AND(ISNUMBER(C11),ISNUMBER(D11),D11&lt;C11),"«Al» es anterior a «Del»",IF(NOT(ISNUMBER(B11)),"Falta el año de servicios",IFERROR(IF(B11&gt;N(INDEX(Trabajadores!$E$6:$E$45,MATCH($A11,Trabajadores!$A$6:$A$45,0))),"Año aún no cumplido: vacaciones adelantadas",""),"El trabajador no está en «Trabajadores»"))))</f>
      </c>
    </row>
    <row r="12" spans="1:7" x14ac:dyDescent="0.25">
      <c r="A12" s="18" t="s">
        <v>43</v>
      </c>
      <c r="B12" s="18">
        <v>1</v>
      </c>
      <c r="C12" s="20">
        <v>44200</v>
      </c>
      <c r="D12" s="20">
        <v>44229</v>
      </c>
      <c r="E12" s="21">
        <f>IF(AND(ISNUMBER(C12),ISNUMBER(D12)),IF(D12&gt;=C12,D12-C12+1,""),"")</f>
      </c>
      <c r="F12" s="19"/>
      <c r="G12" s="23">
        <f>IF(AND($A12="",NOT(ISNUMBER(C12))),"",IF(AND(ISNUMBER(C12),ISNUMBER(D12),D12&lt;C12),"«Al» es anterior a «Del»",IF(NOT(ISNUMBER(B12)),"Falta el año de servicios",IFERROR(IF(B12&gt;N(INDEX(Trabajadores!$E$6:$E$45,MATCH($A12,Trabajadores!$A$6:$A$45,0))),"Año aún no cumplido: vacaciones adelantadas",""),"El trabajador no está en «Trabajadores»"))))</f>
      </c>
    </row>
    <row r="13" spans="1:7" x14ac:dyDescent="0.25">
      <c r="A13" s="18" t="s">
        <v>43</v>
      </c>
      <c r="B13" s="18">
        <v>2</v>
      </c>
      <c r="C13" s="20">
        <v>44564</v>
      </c>
      <c r="D13" s="20">
        <v>44593</v>
      </c>
      <c r="E13" s="21">
        <f>IF(AND(ISNUMBER(C13),ISNUMBER(D13)),IF(D13&gt;=C13,D13-C13+1,""),"")</f>
      </c>
      <c r="F13" s="19"/>
      <c r="G13" s="23">
        <f>IF(AND($A13="",NOT(ISNUMBER(C13))),"",IF(AND(ISNUMBER(C13),ISNUMBER(D13),D13&lt;C13),"«Al» es anterior a «Del»",IF(NOT(ISNUMBER(B13)),"Falta el año de servicios",IFERROR(IF(B13&gt;N(INDEX(Trabajadores!$E$6:$E$45,MATCH($A13,Trabajadores!$A$6:$A$45,0))),"Año aún no cumplido: vacaciones adelantadas",""),"El trabajador no está en «Trabajadores»"))))</f>
      </c>
    </row>
    <row r="14" spans="1:7" x14ac:dyDescent="0.25">
      <c r="A14" s="18" t="s">
        <v>43</v>
      </c>
      <c r="B14" s="18">
        <v>3</v>
      </c>
      <c r="C14" s="20">
        <v>44928</v>
      </c>
      <c r="D14" s="20">
        <v>44957</v>
      </c>
      <c r="E14" s="21">
        <f>IF(AND(ISNUMBER(C14),ISNUMBER(D14)),IF(D14&gt;=C14,D14-C14+1,""),"")</f>
      </c>
      <c r="F14" s="19"/>
      <c r="G14" s="23">
        <f>IF(AND($A14="",NOT(ISNUMBER(C14))),"",IF(AND(ISNUMBER(C14),ISNUMBER(D14),D14&lt;C14),"«Al» es anterior a «Del»",IF(NOT(ISNUMBER(B14)),"Falta el año de servicios",IFERROR(IF(B14&gt;N(INDEX(Trabajadores!$E$6:$E$45,MATCH($A14,Trabajadores!$A$6:$A$45,0))),"Año aún no cumplido: vacaciones adelantadas",""),"El trabajador no está en «Trabajadores»"))))</f>
      </c>
    </row>
    <row r="15" spans="1:7" x14ac:dyDescent="0.25">
      <c r="A15" s="18" t="s">
        <v>43</v>
      </c>
      <c r="B15" s="18">
        <v>4</v>
      </c>
      <c r="C15" s="20">
        <v>45299</v>
      </c>
      <c r="D15" s="20">
        <v>45328</v>
      </c>
      <c r="E15" s="21">
        <f>IF(AND(ISNUMBER(C15),ISNUMBER(D15)),IF(D15&gt;=C15,D15-C15+1,""),"")</f>
      </c>
      <c r="F15" s="19"/>
      <c r="G15" s="23">
        <f>IF(AND($A15="",NOT(ISNUMBER(C15))),"",IF(AND(ISNUMBER(C15),ISNUMBER(D15),D15&lt;C15),"«Al» es anterior a «Del»",IF(NOT(ISNUMBER(B15)),"Falta el año de servicios",IFERROR(IF(B15&gt;N(INDEX(Trabajadores!$E$6:$E$45,MATCH($A15,Trabajadores!$A$6:$A$45,0))),"Año aún no cumplido: vacaciones adelantadas",""),"El trabajador no está en «Trabajadores»"))))</f>
      </c>
    </row>
    <row r="16" spans="1:7" x14ac:dyDescent="0.25">
      <c r="A16" s="18" t="s">
        <v>43</v>
      </c>
      <c r="B16" s="18">
        <v>5</v>
      </c>
      <c r="C16" s="20">
        <v>45663</v>
      </c>
      <c r="D16" s="20">
        <v>45692</v>
      </c>
      <c r="E16" s="21">
        <f>IF(AND(ISNUMBER(C16),ISNUMBER(D16)),IF(D16&gt;=C16,D16-C16+1,""),"")</f>
      </c>
      <c r="F16" s="19"/>
      <c r="G16" s="23">
        <f>IF(AND($A16="",NOT(ISNUMBER(C16))),"",IF(AND(ISNUMBER(C16),ISNUMBER(D16),D16&lt;C16),"«Al» es anterior a «Del»",IF(NOT(ISNUMBER(B16)),"Falta el año de servicios",IFERROR(IF(B16&gt;N(INDEX(Trabajadores!$E$6:$E$45,MATCH($A16,Trabajadores!$A$6:$A$45,0))),"Año aún no cumplido: vacaciones adelantadas",""),"El trabajador no está en «Trabajadores»"))))</f>
      </c>
    </row>
    <row r="17" spans="1:7" x14ac:dyDescent="0.25">
      <c r="A17" s="18" t="s">
        <v>43</v>
      </c>
      <c r="B17" s="18">
        <v>7</v>
      </c>
      <c r="C17" s="20">
        <v>46244</v>
      </c>
      <c r="D17" s="20">
        <v>46258</v>
      </c>
      <c r="E17" s="21">
        <f>IF(AND(ISNUMBER(C17),ISNUMBER(D17)),IF(D17&gt;=C17,D17-C17+1,""),"")</f>
      </c>
      <c r="F17" s="19"/>
      <c r="G17" s="23">
        <f>IF(AND($A17="",NOT(ISNUMBER(C17))),"",IF(AND(ISNUMBER(C17),ISNUMBER(D17),D17&lt;C17),"«Al» es anterior a «Del»",IF(NOT(ISNUMBER(B17)),"Falta el año de servicios",IFERROR(IF(B17&gt;N(INDEX(Trabajadores!$E$6:$E$45,MATCH($A17,Trabajadores!$A$6:$A$45,0))),"Año aún no cumplido: vacaciones adelantadas",""),"El trabajador no está en «Trabajadores»"))))</f>
      </c>
    </row>
    <row r="18" spans="1:7" x14ac:dyDescent="0.25">
      <c r="A18" s="19"/>
      <c r="B18" s="19"/>
      <c r="C18" s="24"/>
      <c r="D18" s="24"/>
      <c r="E18" s="21">
        <f>IF(AND(ISNUMBER(C18),ISNUMBER(D18)),IF(D18&gt;=C18,D18-C18+1,""),"")</f>
      </c>
      <c r="F18" s="19"/>
      <c r="G18" s="23">
        <f>IF(AND($A18="",NOT(ISNUMBER(C18))),"",IF(AND(ISNUMBER(C18),ISNUMBER(D18),D18&lt;C18),"«Al» es anterior a «Del»",IF(NOT(ISNUMBER(B18)),"Falta el año de servicios",IFERROR(IF(B18&gt;N(INDEX(Trabajadores!$E$6:$E$45,MATCH($A18,Trabajadores!$A$6:$A$45,0))),"Año aún no cumplido: vacaciones adelantadas",""),"El trabajador no está en «Trabajadores»"))))</f>
      </c>
    </row>
    <row r="19" spans="1:7" x14ac:dyDescent="0.25">
      <c r="A19" s="19"/>
      <c r="B19" s="19"/>
      <c r="C19" s="24"/>
      <c r="D19" s="24"/>
      <c r="E19" s="21">
        <f>IF(AND(ISNUMBER(C19),ISNUMBER(D19)),IF(D19&gt;=C19,D19-C19+1,""),"")</f>
      </c>
      <c r="F19" s="19"/>
      <c r="G19" s="23">
        <f>IF(AND($A19="",NOT(ISNUMBER(C19))),"",IF(AND(ISNUMBER(C19),ISNUMBER(D19),D19&lt;C19),"«Al» es anterior a «Del»",IF(NOT(ISNUMBER(B19)),"Falta el año de servicios",IFERROR(IF(B19&gt;N(INDEX(Trabajadores!$E$6:$E$45,MATCH($A19,Trabajadores!$A$6:$A$45,0))),"Año aún no cumplido: vacaciones adelantadas",""),"El trabajador no está en «Trabajadores»"))))</f>
      </c>
    </row>
    <row r="20" spans="1:7" x14ac:dyDescent="0.25">
      <c r="A20" s="19"/>
      <c r="B20" s="19"/>
      <c r="C20" s="24"/>
      <c r="D20" s="24"/>
      <c r="E20" s="21">
        <f>IF(AND(ISNUMBER(C20),ISNUMBER(D20)),IF(D20&gt;=C20,D20-C20+1,""),"")</f>
      </c>
      <c r="F20" s="19"/>
      <c r="G20" s="23">
        <f>IF(AND($A20="",NOT(ISNUMBER(C20))),"",IF(AND(ISNUMBER(C20),ISNUMBER(D20),D20&lt;C20),"«Al» es anterior a «Del»",IF(NOT(ISNUMBER(B20)),"Falta el año de servicios",IFERROR(IF(B20&gt;N(INDEX(Trabajadores!$E$6:$E$45,MATCH($A20,Trabajadores!$A$6:$A$45,0))),"Año aún no cumplido: vacaciones adelantadas",""),"El trabajador no está en «Trabajadores»"))))</f>
      </c>
    </row>
    <row r="21" spans="1:7" x14ac:dyDescent="0.25">
      <c r="A21" s="19"/>
      <c r="B21" s="19"/>
      <c r="C21" s="24"/>
      <c r="D21" s="24"/>
      <c r="E21" s="21">
        <f>IF(AND(ISNUMBER(C21),ISNUMBER(D21)),IF(D21&gt;=C21,D21-C21+1,""),"")</f>
      </c>
      <c r="F21" s="19"/>
      <c r="G21" s="23">
        <f>IF(AND($A21="",NOT(ISNUMBER(C21))),"",IF(AND(ISNUMBER(C21),ISNUMBER(D21),D21&lt;C21),"«Al» es anterior a «Del»",IF(NOT(ISNUMBER(B21)),"Falta el año de servicios",IFERROR(IF(B21&gt;N(INDEX(Trabajadores!$E$6:$E$45,MATCH($A21,Trabajadores!$A$6:$A$45,0))),"Año aún no cumplido: vacaciones adelantadas",""),"El trabajador no está en «Trabajadores»"))))</f>
      </c>
    </row>
    <row r="22" spans="1:7" x14ac:dyDescent="0.25">
      <c r="A22" s="19"/>
      <c r="B22" s="19"/>
      <c r="C22" s="24"/>
      <c r="D22" s="24"/>
      <c r="E22" s="21">
        <f>IF(AND(ISNUMBER(C22),ISNUMBER(D22)),IF(D22&gt;=C22,D22-C22+1,""),"")</f>
      </c>
      <c r="F22" s="19"/>
      <c r="G22" s="23">
        <f>IF(AND($A22="",NOT(ISNUMBER(C22))),"",IF(AND(ISNUMBER(C22),ISNUMBER(D22),D22&lt;C22),"«Al» es anterior a «Del»",IF(NOT(ISNUMBER(B22)),"Falta el año de servicios",IFERROR(IF(B22&gt;N(INDEX(Trabajadores!$E$6:$E$45,MATCH($A22,Trabajadores!$A$6:$A$45,0))),"Año aún no cumplido: vacaciones adelantadas",""),"El trabajador no está en «Trabajadores»"))))</f>
      </c>
    </row>
    <row r="23" spans="1:7" x14ac:dyDescent="0.25">
      <c r="A23" s="19"/>
      <c r="B23" s="19"/>
      <c r="C23" s="24"/>
      <c r="D23" s="24"/>
      <c r="E23" s="21">
        <f>IF(AND(ISNUMBER(C23),ISNUMBER(D23)),IF(D23&gt;=C23,D23-C23+1,""),"")</f>
      </c>
      <c r="F23" s="19"/>
      <c r="G23" s="23">
        <f>IF(AND($A23="",NOT(ISNUMBER(C23))),"",IF(AND(ISNUMBER(C23),ISNUMBER(D23),D23&lt;C23),"«Al» es anterior a «Del»",IF(NOT(ISNUMBER(B23)),"Falta el año de servicios",IFERROR(IF(B23&gt;N(INDEX(Trabajadores!$E$6:$E$45,MATCH($A23,Trabajadores!$A$6:$A$45,0))),"Año aún no cumplido: vacaciones adelantadas",""),"El trabajador no está en «Trabajadores»"))))</f>
      </c>
    </row>
    <row r="24" spans="1:7" x14ac:dyDescent="0.25">
      <c r="A24" s="19"/>
      <c r="B24" s="19"/>
      <c r="C24" s="24"/>
      <c r="D24" s="24"/>
      <c r="E24" s="21">
        <f>IF(AND(ISNUMBER(C24),ISNUMBER(D24)),IF(D24&gt;=C24,D24-C24+1,""),"")</f>
      </c>
      <c r="F24" s="19"/>
      <c r="G24" s="23">
        <f>IF(AND($A24="",NOT(ISNUMBER(C24))),"",IF(AND(ISNUMBER(C24),ISNUMBER(D24),D24&lt;C24),"«Al» es anterior a «Del»",IF(NOT(ISNUMBER(B24)),"Falta el año de servicios",IFERROR(IF(B24&gt;N(INDEX(Trabajadores!$E$6:$E$45,MATCH($A24,Trabajadores!$A$6:$A$45,0))),"Año aún no cumplido: vacaciones adelantadas",""),"El trabajador no está en «Trabajadores»"))))</f>
      </c>
    </row>
    <row r="25" spans="1:7" x14ac:dyDescent="0.25">
      <c r="A25" s="19"/>
      <c r="B25" s="19"/>
      <c r="C25" s="24"/>
      <c r="D25" s="24"/>
      <c r="E25" s="21">
        <f>IF(AND(ISNUMBER(C25),ISNUMBER(D25)),IF(D25&gt;=C25,D25-C25+1,""),"")</f>
      </c>
      <c r="F25" s="19"/>
      <c r="G25" s="23">
        <f>IF(AND($A25="",NOT(ISNUMBER(C25))),"",IF(AND(ISNUMBER(C25),ISNUMBER(D25),D25&lt;C25),"«Al» es anterior a «Del»",IF(NOT(ISNUMBER(B25)),"Falta el año de servicios",IFERROR(IF(B25&gt;N(INDEX(Trabajadores!$E$6:$E$45,MATCH($A25,Trabajadores!$A$6:$A$45,0))),"Año aún no cumplido: vacaciones adelantadas",""),"El trabajador no está en «Trabajadores»"))))</f>
      </c>
    </row>
    <row r="26" spans="1:7" x14ac:dyDescent="0.25">
      <c r="A26" s="19"/>
      <c r="B26" s="19"/>
      <c r="C26" s="24"/>
      <c r="D26" s="24"/>
      <c r="E26" s="21">
        <f>IF(AND(ISNUMBER(C26),ISNUMBER(D26)),IF(D26&gt;=C26,D26-C26+1,""),"")</f>
      </c>
      <c r="F26" s="19"/>
      <c r="G26" s="23">
        <f>IF(AND($A26="",NOT(ISNUMBER(C26))),"",IF(AND(ISNUMBER(C26),ISNUMBER(D26),D26&lt;C26),"«Al» es anterior a «Del»",IF(NOT(ISNUMBER(B26)),"Falta el año de servicios",IFERROR(IF(B26&gt;N(INDEX(Trabajadores!$E$6:$E$45,MATCH($A26,Trabajadores!$A$6:$A$45,0))),"Año aún no cumplido: vacaciones adelantadas",""),"El trabajador no está en «Trabajadores»"))))</f>
      </c>
    </row>
    <row r="27" spans="1:7" x14ac:dyDescent="0.25">
      <c r="A27" s="19"/>
      <c r="B27" s="19"/>
      <c r="C27" s="24"/>
      <c r="D27" s="24"/>
      <c r="E27" s="21">
        <f>IF(AND(ISNUMBER(C27),ISNUMBER(D27)),IF(D27&gt;=C27,D27-C27+1,""),"")</f>
      </c>
      <c r="F27" s="19"/>
      <c r="G27" s="23">
        <f>IF(AND($A27="",NOT(ISNUMBER(C27))),"",IF(AND(ISNUMBER(C27),ISNUMBER(D27),D27&lt;C27),"«Al» es anterior a «Del»",IF(NOT(ISNUMBER(B27)),"Falta el año de servicios",IFERROR(IF(B27&gt;N(INDEX(Trabajadores!$E$6:$E$45,MATCH($A27,Trabajadores!$A$6:$A$45,0))),"Año aún no cumplido: vacaciones adelantadas",""),"El trabajador no está en «Trabajadores»"))))</f>
      </c>
    </row>
    <row r="28" spans="1:7" x14ac:dyDescent="0.25">
      <c r="A28" s="19"/>
      <c r="B28" s="19"/>
      <c r="C28" s="24"/>
      <c r="D28" s="24"/>
      <c r="E28" s="21">
        <f>IF(AND(ISNUMBER(C28),ISNUMBER(D28)),IF(D28&gt;=C28,D28-C28+1,""),"")</f>
      </c>
      <c r="F28" s="19"/>
      <c r="G28" s="23">
        <f>IF(AND($A28="",NOT(ISNUMBER(C28))),"",IF(AND(ISNUMBER(C28),ISNUMBER(D28),D28&lt;C28),"«Al» es anterior a «Del»",IF(NOT(ISNUMBER(B28)),"Falta el año de servicios",IFERROR(IF(B28&gt;N(INDEX(Trabajadores!$E$6:$E$45,MATCH($A28,Trabajadores!$A$6:$A$45,0))),"Año aún no cumplido: vacaciones adelantadas",""),"El trabajador no está en «Trabajadores»"))))</f>
      </c>
    </row>
    <row r="29" spans="1:7" x14ac:dyDescent="0.25">
      <c r="A29" s="19"/>
      <c r="B29" s="19"/>
      <c r="C29" s="24"/>
      <c r="D29" s="24"/>
      <c r="E29" s="21">
        <f>IF(AND(ISNUMBER(C29),ISNUMBER(D29)),IF(D29&gt;=C29,D29-C29+1,""),"")</f>
      </c>
      <c r="F29" s="19"/>
      <c r="G29" s="23">
        <f>IF(AND($A29="",NOT(ISNUMBER(C29))),"",IF(AND(ISNUMBER(C29),ISNUMBER(D29),D29&lt;C29),"«Al» es anterior a «Del»",IF(NOT(ISNUMBER(B29)),"Falta el año de servicios",IFERROR(IF(B29&gt;N(INDEX(Trabajadores!$E$6:$E$45,MATCH($A29,Trabajadores!$A$6:$A$45,0))),"Año aún no cumplido: vacaciones adelantadas",""),"El trabajador no está en «Trabajadores»"))))</f>
      </c>
    </row>
    <row r="30" spans="1:7" x14ac:dyDescent="0.25">
      <c r="A30" s="19"/>
      <c r="B30" s="19"/>
      <c r="C30" s="24"/>
      <c r="D30" s="24"/>
      <c r="E30" s="21">
        <f>IF(AND(ISNUMBER(C30),ISNUMBER(D30)),IF(D30&gt;=C30,D30-C30+1,""),"")</f>
      </c>
      <c r="F30" s="19"/>
      <c r="G30" s="23">
        <f>IF(AND($A30="",NOT(ISNUMBER(C30))),"",IF(AND(ISNUMBER(C30),ISNUMBER(D30),D30&lt;C30),"«Al» es anterior a «Del»",IF(NOT(ISNUMBER(B30)),"Falta el año de servicios",IFERROR(IF(B30&gt;N(INDEX(Trabajadores!$E$6:$E$45,MATCH($A30,Trabajadores!$A$6:$A$45,0))),"Año aún no cumplido: vacaciones adelantadas",""),"El trabajador no está en «Trabajadores»"))))</f>
      </c>
    </row>
    <row r="31" spans="1:7" x14ac:dyDescent="0.25">
      <c r="A31" s="19"/>
      <c r="B31" s="19"/>
      <c r="C31" s="24"/>
      <c r="D31" s="24"/>
      <c r="E31" s="21">
        <f>IF(AND(ISNUMBER(C31),ISNUMBER(D31)),IF(D31&gt;=C31,D31-C31+1,""),"")</f>
      </c>
      <c r="F31" s="19"/>
      <c r="G31" s="23">
        <f>IF(AND($A31="",NOT(ISNUMBER(C31))),"",IF(AND(ISNUMBER(C31),ISNUMBER(D31),D31&lt;C31),"«Al» es anterior a «Del»",IF(NOT(ISNUMBER(B31)),"Falta el año de servicios",IFERROR(IF(B31&gt;N(INDEX(Trabajadores!$E$6:$E$45,MATCH($A31,Trabajadores!$A$6:$A$45,0))),"Año aún no cumplido: vacaciones adelantadas",""),"El trabajador no está en «Trabajadores»"))))</f>
      </c>
    </row>
    <row r="32" spans="1:7" x14ac:dyDescent="0.25">
      <c r="A32" s="19"/>
      <c r="B32" s="19"/>
      <c r="C32" s="24"/>
      <c r="D32" s="24"/>
      <c r="E32" s="21">
        <f>IF(AND(ISNUMBER(C32),ISNUMBER(D32)),IF(D32&gt;=C32,D32-C32+1,""),"")</f>
      </c>
      <c r="F32" s="19"/>
      <c r="G32" s="23">
        <f>IF(AND($A32="",NOT(ISNUMBER(C32))),"",IF(AND(ISNUMBER(C32),ISNUMBER(D32),D32&lt;C32),"«Al» es anterior a «Del»",IF(NOT(ISNUMBER(B32)),"Falta el año de servicios",IFERROR(IF(B32&gt;N(INDEX(Trabajadores!$E$6:$E$45,MATCH($A32,Trabajadores!$A$6:$A$45,0))),"Año aún no cumplido: vacaciones adelantadas",""),"El trabajador no está en «Trabajadores»"))))</f>
      </c>
    </row>
    <row r="33" spans="1:7" x14ac:dyDescent="0.25">
      <c r="A33" s="19"/>
      <c r="B33" s="19"/>
      <c r="C33" s="24"/>
      <c r="D33" s="24"/>
      <c r="E33" s="21">
        <f>IF(AND(ISNUMBER(C33),ISNUMBER(D33)),IF(D33&gt;=C33,D33-C33+1,""),"")</f>
      </c>
      <c r="F33" s="19"/>
      <c r="G33" s="23">
        <f>IF(AND($A33="",NOT(ISNUMBER(C33))),"",IF(AND(ISNUMBER(C33),ISNUMBER(D33),D33&lt;C33),"«Al» es anterior a «Del»",IF(NOT(ISNUMBER(B33)),"Falta el año de servicios",IFERROR(IF(B33&gt;N(INDEX(Trabajadores!$E$6:$E$45,MATCH($A33,Trabajadores!$A$6:$A$45,0))),"Año aún no cumplido: vacaciones adelantadas",""),"El trabajador no está en «Trabajadores»"))))</f>
      </c>
    </row>
    <row r="34" spans="1:7" x14ac:dyDescent="0.25">
      <c r="A34" s="19"/>
      <c r="B34" s="19"/>
      <c r="C34" s="24"/>
      <c r="D34" s="24"/>
      <c r="E34" s="21">
        <f>IF(AND(ISNUMBER(C34),ISNUMBER(D34)),IF(D34&gt;=C34,D34-C34+1,""),"")</f>
      </c>
      <c r="F34" s="19"/>
      <c r="G34" s="23">
        <f>IF(AND($A34="",NOT(ISNUMBER(C34))),"",IF(AND(ISNUMBER(C34),ISNUMBER(D34),D34&lt;C34),"«Al» es anterior a «Del»",IF(NOT(ISNUMBER(B34)),"Falta el año de servicios",IFERROR(IF(B34&gt;N(INDEX(Trabajadores!$E$6:$E$45,MATCH($A34,Trabajadores!$A$6:$A$45,0))),"Año aún no cumplido: vacaciones adelantadas",""),"El trabajador no está en «Trabajadores»"))))</f>
      </c>
    </row>
    <row r="35" spans="1:7" x14ac:dyDescent="0.25">
      <c r="A35" s="19"/>
      <c r="B35" s="19"/>
      <c r="C35" s="24"/>
      <c r="D35" s="24"/>
      <c r="E35" s="21">
        <f>IF(AND(ISNUMBER(C35),ISNUMBER(D35)),IF(D35&gt;=C35,D35-C35+1,""),"")</f>
      </c>
      <c r="F35" s="19"/>
      <c r="G35" s="23">
        <f>IF(AND($A35="",NOT(ISNUMBER(C35))),"",IF(AND(ISNUMBER(C35),ISNUMBER(D35),D35&lt;C35),"«Al» es anterior a «Del»",IF(NOT(ISNUMBER(B35)),"Falta el año de servicios",IFERROR(IF(B35&gt;N(INDEX(Trabajadores!$E$6:$E$45,MATCH($A35,Trabajadores!$A$6:$A$45,0))),"Año aún no cumplido: vacaciones adelantadas",""),"El trabajador no está en «Trabajadores»"))))</f>
      </c>
    </row>
    <row r="36" spans="1:7" x14ac:dyDescent="0.25">
      <c r="A36" s="19"/>
      <c r="B36" s="19"/>
      <c r="C36" s="24"/>
      <c r="D36" s="24"/>
      <c r="E36" s="21">
        <f>IF(AND(ISNUMBER(C36),ISNUMBER(D36)),IF(D36&gt;=C36,D36-C36+1,""),"")</f>
      </c>
      <c r="F36" s="19"/>
      <c r="G36" s="23">
        <f>IF(AND($A36="",NOT(ISNUMBER(C36))),"",IF(AND(ISNUMBER(C36),ISNUMBER(D36),D36&lt;C36),"«Al» es anterior a «Del»",IF(NOT(ISNUMBER(B36)),"Falta el año de servicios",IFERROR(IF(B36&gt;N(INDEX(Trabajadores!$E$6:$E$45,MATCH($A36,Trabajadores!$A$6:$A$45,0))),"Año aún no cumplido: vacaciones adelantadas",""),"El trabajador no está en «Trabajadores»"))))</f>
      </c>
    </row>
    <row r="37" spans="1:7" x14ac:dyDescent="0.25">
      <c r="A37" s="19"/>
      <c r="B37" s="19"/>
      <c r="C37" s="24"/>
      <c r="D37" s="24"/>
      <c r="E37" s="21">
        <f>IF(AND(ISNUMBER(C37),ISNUMBER(D37)),IF(D37&gt;=C37,D37-C37+1,""),"")</f>
      </c>
      <c r="F37" s="19"/>
      <c r="G37" s="23">
        <f>IF(AND($A37="",NOT(ISNUMBER(C37))),"",IF(AND(ISNUMBER(C37),ISNUMBER(D37),D37&lt;C37),"«Al» es anterior a «Del»",IF(NOT(ISNUMBER(B37)),"Falta el año de servicios",IFERROR(IF(B37&gt;N(INDEX(Trabajadores!$E$6:$E$45,MATCH($A37,Trabajadores!$A$6:$A$45,0))),"Año aún no cumplido: vacaciones adelantadas",""),"El trabajador no está en «Trabajadores»"))))</f>
      </c>
    </row>
    <row r="38" spans="1:7" x14ac:dyDescent="0.25">
      <c r="A38" s="19"/>
      <c r="B38" s="19"/>
      <c r="C38" s="24"/>
      <c r="D38" s="24"/>
      <c r="E38" s="21">
        <f>IF(AND(ISNUMBER(C38),ISNUMBER(D38)),IF(D38&gt;=C38,D38-C38+1,""),"")</f>
      </c>
      <c r="F38" s="19"/>
      <c r="G38" s="23">
        <f>IF(AND($A38="",NOT(ISNUMBER(C38))),"",IF(AND(ISNUMBER(C38),ISNUMBER(D38),D38&lt;C38),"«Al» es anterior a «Del»",IF(NOT(ISNUMBER(B38)),"Falta el año de servicios",IFERROR(IF(B38&gt;N(INDEX(Trabajadores!$E$6:$E$45,MATCH($A38,Trabajadores!$A$6:$A$45,0))),"Año aún no cumplido: vacaciones adelantadas",""),"El trabajador no está en «Trabajadores»"))))</f>
      </c>
    </row>
    <row r="39" spans="1:7" x14ac:dyDescent="0.25">
      <c r="A39" s="19"/>
      <c r="B39" s="19"/>
      <c r="C39" s="24"/>
      <c r="D39" s="24"/>
      <c r="E39" s="21">
        <f>IF(AND(ISNUMBER(C39),ISNUMBER(D39)),IF(D39&gt;=C39,D39-C39+1,""),"")</f>
      </c>
      <c r="F39" s="19"/>
      <c r="G39" s="23">
        <f>IF(AND($A39="",NOT(ISNUMBER(C39))),"",IF(AND(ISNUMBER(C39),ISNUMBER(D39),D39&lt;C39),"«Al» es anterior a «Del»",IF(NOT(ISNUMBER(B39)),"Falta el año de servicios",IFERROR(IF(B39&gt;N(INDEX(Trabajadores!$E$6:$E$45,MATCH($A39,Trabajadores!$A$6:$A$45,0))),"Año aún no cumplido: vacaciones adelantadas",""),"El trabajador no está en «Trabajadores»"))))</f>
      </c>
    </row>
    <row r="40" spans="1:7" x14ac:dyDescent="0.25">
      <c r="A40" s="19"/>
      <c r="B40" s="19"/>
      <c r="C40" s="24"/>
      <c r="D40" s="24"/>
      <c r="E40" s="21">
        <f>IF(AND(ISNUMBER(C40),ISNUMBER(D40)),IF(D40&gt;=C40,D40-C40+1,""),"")</f>
      </c>
      <c r="F40" s="19"/>
      <c r="G40" s="23">
        <f>IF(AND($A40="",NOT(ISNUMBER(C40))),"",IF(AND(ISNUMBER(C40),ISNUMBER(D40),D40&lt;C40),"«Al» es anterior a «Del»",IF(NOT(ISNUMBER(B40)),"Falta el año de servicios",IFERROR(IF(B40&gt;N(INDEX(Trabajadores!$E$6:$E$45,MATCH($A40,Trabajadores!$A$6:$A$45,0))),"Año aún no cumplido: vacaciones adelantadas",""),"El trabajador no está en «Trabajadores»"))))</f>
      </c>
    </row>
    <row r="41" spans="1:7" x14ac:dyDescent="0.25">
      <c r="A41" s="19"/>
      <c r="B41" s="19"/>
      <c r="C41" s="24"/>
      <c r="D41" s="24"/>
      <c r="E41" s="21">
        <f>IF(AND(ISNUMBER(C41),ISNUMBER(D41)),IF(D41&gt;=C41,D41-C41+1,""),"")</f>
      </c>
      <c r="F41" s="19"/>
      <c r="G41" s="23">
        <f>IF(AND($A41="",NOT(ISNUMBER(C41))),"",IF(AND(ISNUMBER(C41),ISNUMBER(D41),D41&lt;C41),"«Al» es anterior a «Del»",IF(NOT(ISNUMBER(B41)),"Falta el año de servicios",IFERROR(IF(B41&gt;N(INDEX(Trabajadores!$E$6:$E$45,MATCH($A41,Trabajadores!$A$6:$A$45,0))),"Año aún no cumplido: vacaciones adelantadas",""),"El trabajador no está en «Trabajadores»"))))</f>
      </c>
    </row>
    <row r="42" spans="1:7" x14ac:dyDescent="0.25">
      <c r="A42" s="19"/>
      <c r="B42" s="19"/>
      <c r="C42" s="24"/>
      <c r="D42" s="24"/>
      <c r="E42" s="21">
        <f>IF(AND(ISNUMBER(C42),ISNUMBER(D42)),IF(D42&gt;=C42,D42-C42+1,""),"")</f>
      </c>
      <c r="F42" s="19"/>
      <c r="G42" s="23">
        <f>IF(AND($A42="",NOT(ISNUMBER(C42))),"",IF(AND(ISNUMBER(C42),ISNUMBER(D42),D42&lt;C42),"«Al» es anterior a «Del»",IF(NOT(ISNUMBER(B42)),"Falta el año de servicios",IFERROR(IF(B42&gt;N(INDEX(Trabajadores!$E$6:$E$45,MATCH($A42,Trabajadores!$A$6:$A$45,0))),"Año aún no cumplido: vacaciones adelantadas",""),"El trabajador no está en «Trabajadores»"))))</f>
      </c>
    </row>
    <row r="43" spans="1:7" x14ac:dyDescent="0.25">
      <c r="A43" s="19"/>
      <c r="B43" s="19"/>
      <c r="C43" s="24"/>
      <c r="D43" s="24"/>
      <c r="E43" s="21">
        <f>IF(AND(ISNUMBER(C43),ISNUMBER(D43)),IF(D43&gt;=C43,D43-C43+1,""),"")</f>
      </c>
      <c r="F43" s="19"/>
      <c r="G43" s="23">
        <f>IF(AND($A43="",NOT(ISNUMBER(C43))),"",IF(AND(ISNUMBER(C43),ISNUMBER(D43),D43&lt;C43),"«Al» es anterior a «Del»",IF(NOT(ISNUMBER(B43)),"Falta el año de servicios",IFERROR(IF(B43&gt;N(INDEX(Trabajadores!$E$6:$E$45,MATCH($A43,Trabajadores!$A$6:$A$45,0))),"Año aún no cumplido: vacaciones adelantadas",""),"El trabajador no está en «Trabajadores»"))))</f>
      </c>
    </row>
    <row r="44" spans="1:7" x14ac:dyDescent="0.25">
      <c r="A44" s="19"/>
      <c r="B44" s="19"/>
      <c r="C44" s="24"/>
      <c r="D44" s="24"/>
      <c r="E44" s="21">
        <f>IF(AND(ISNUMBER(C44),ISNUMBER(D44)),IF(D44&gt;=C44,D44-C44+1,""),"")</f>
      </c>
      <c r="F44" s="19"/>
      <c r="G44" s="23">
        <f>IF(AND($A44="",NOT(ISNUMBER(C44))),"",IF(AND(ISNUMBER(C44),ISNUMBER(D44),D44&lt;C44),"«Al» es anterior a «Del»",IF(NOT(ISNUMBER(B44)),"Falta el año de servicios",IFERROR(IF(B44&gt;N(INDEX(Trabajadores!$E$6:$E$45,MATCH($A44,Trabajadores!$A$6:$A$45,0))),"Año aún no cumplido: vacaciones adelantadas",""),"El trabajador no está en «Trabajadores»"))))</f>
      </c>
    </row>
    <row r="45" spans="1:7" x14ac:dyDescent="0.25">
      <c r="A45" s="19"/>
      <c r="B45" s="19"/>
      <c r="C45" s="24"/>
      <c r="D45" s="24"/>
      <c r="E45" s="21">
        <f>IF(AND(ISNUMBER(C45),ISNUMBER(D45)),IF(D45&gt;=C45,D45-C45+1,""),"")</f>
      </c>
      <c r="F45" s="19"/>
      <c r="G45" s="23">
        <f>IF(AND($A45="",NOT(ISNUMBER(C45))),"",IF(AND(ISNUMBER(C45),ISNUMBER(D45),D45&lt;C45),"«Al» es anterior a «Del»",IF(NOT(ISNUMBER(B45)),"Falta el año de servicios",IFERROR(IF(B45&gt;N(INDEX(Trabajadores!$E$6:$E$45,MATCH($A45,Trabajadores!$A$6:$A$45,0))),"Año aún no cumplido: vacaciones adelantadas",""),"El trabajador no está en «Trabajadores»"))))</f>
      </c>
    </row>
    <row r="46" spans="1:7" x14ac:dyDescent="0.25">
      <c r="A46" s="19"/>
      <c r="B46" s="19"/>
      <c r="C46" s="24"/>
      <c r="D46" s="24"/>
      <c r="E46" s="21">
        <f>IF(AND(ISNUMBER(C46),ISNUMBER(D46)),IF(D46&gt;=C46,D46-C46+1,""),"")</f>
      </c>
      <c r="F46" s="19"/>
      <c r="G46" s="23">
        <f>IF(AND($A46="",NOT(ISNUMBER(C46))),"",IF(AND(ISNUMBER(C46),ISNUMBER(D46),D46&lt;C46),"«Al» es anterior a «Del»",IF(NOT(ISNUMBER(B46)),"Falta el año de servicios",IFERROR(IF(B46&gt;N(INDEX(Trabajadores!$E$6:$E$45,MATCH($A46,Trabajadores!$A$6:$A$45,0))),"Año aún no cumplido: vacaciones adelantadas",""),"El trabajador no está en «Trabajadores»"))))</f>
      </c>
    </row>
    <row r="47" spans="1:7" x14ac:dyDescent="0.25">
      <c r="A47" s="19"/>
      <c r="B47" s="19"/>
      <c r="C47" s="24"/>
      <c r="D47" s="24"/>
      <c r="E47" s="21">
        <f>IF(AND(ISNUMBER(C47),ISNUMBER(D47)),IF(D47&gt;=C47,D47-C47+1,""),"")</f>
      </c>
      <c r="F47" s="19"/>
      <c r="G47" s="23">
        <f>IF(AND($A47="",NOT(ISNUMBER(C47))),"",IF(AND(ISNUMBER(C47),ISNUMBER(D47),D47&lt;C47),"«Al» es anterior a «Del»",IF(NOT(ISNUMBER(B47)),"Falta el año de servicios",IFERROR(IF(B47&gt;N(INDEX(Trabajadores!$E$6:$E$45,MATCH($A47,Trabajadores!$A$6:$A$45,0))),"Año aún no cumplido: vacaciones adelantadas",""),"El trabajador no está en «Trabajadores»"))))</f>
      </c>
    </row>
    <row r="48" spans="1:7" x14ac:dyDescent="0.25">
      <c r="A48" s="19"/>
      <c r="B48" s="19"/>
      <c r="C48" s="24"/>
      <c r="D48" s="24"/>
      <c r="E48" s="21">
        <f>IF(AND(ISNUMBER(C48),ISNUMBER(D48)),IF(D48&gt;=C48,D48-C48+1,""),"")</f>
      </c>
      <c r="F48" s="19"/>
      <c r="G48" s="23">
        <f>IF(AND($A48="",NOT(ISNUMBER(C48))),"",IF(AND(ISNUMBER(C48),ISNUMBER(D48),D48&lt;C48),"«Al» es anterior a «Del»",IF(NOT(ISNUMBER(B48)),"Falta el año de servicios",IFERROR(IF(B48&gt;N(INDEX(Trabajadores!$E$6:$E$45,MATCH($A48,Trabajadores!$A$6:$A$45,0))),"Año aún no cumplido: vacaciones adelantadas",""),"El trabajador no está en «Trabajadores»"))))</f>
      </c>
    </row>
    <row r="49" spans="1:7" x14ac:dyDescent="0.25">
      <c r="A49" s="19"/>
      <c r="B49" s="19"/>
      <c r="C49" s="24"/>
      <c r="D49" s="24"/>
      <c r="E49" s="21">
        <f>IF(AND(ISNUMBER(C49),ISNUMBER(D49)),IF(D49&gt;=C49,D49-C49+1,""),"")</f>
      </c>
      <c r="F49" s="19"/>
      <c r="G49" s="23">
        <f>IF(AND($A49="",NOT(ISNUMBER(C49))),"",IF(AND(ISNUMBER(C49),ISNUMBER(D49),D49&lt;C49),"«Al» es anterior a «Del»",IF(NOT(ISNUMBER(B49)),"Falta el año de servicios",IFERROR(IF(B49&gt;N(INDEX(Trabajadores!$E$6:$E$45,MATCH($A49,Trabajadores!$A$6:$A$45,0))),"Año aún no cumplido: vacaciones adelantadas",""),"El trabajador no está en «Trabajadores»"))))</f>
      </c>
    </row>
    <row r="50" spans="1:7" x14ac:dyDescent="0.25">
      <c r="A50" s="19"/>
      <c r="B50" s="19"/>
      <c r="C50" s="24"/>
      <c r="D50" s="24"/>
      <c r="E50" s="21">
        <f>IF(AND(ISNUMBER(C50),ISNUMBER(D50)),IF(D50&gt;=C50,D50-C50+1,""),"")</f>
      </c>
      <c r="F50" s="19"/>
      <c r="G50" s="23">
        <f>IF(AND($A50="",NOT(ISNUMBER(C50))),"",IF(AND(ISNUMBER(C50),ISNUMBER(D50),D50&lt;C50),"«Al» es anterior a «Del»",IF(NOT(ISNUMBER(B50)),"Falta el año de servicios",IFERROR(IF(B50&gt;N(INDEX(Trabajadores!$E$6:$E$45,MATCH($A50,Trabajadores!$A$6:$A$45,0))),"Año aún no cumplido: vacaciones adelantadas",""),"El trabajador no está en «Trabajadores»"))))</f>
      </c>
    </row>
    <row r="51" spans="1:7" x14ac:dyDescent="0.25">
      <c r="A51" s="19"/>
      <c r="B51" s="19"/>
      <c r="C51" s="24"/>
      <c r="D51" s="24"/>
      <c r="E51" s="21">
        <f>IF(AND(ISNUMBER(C51),ISNUMBER(D51)),IF(D51&gt;=C51,D51-C51+1,""),"")</f>
      </c>
      <c r="F51" s="19"/>
      <c r="G51" s="23">
        <f>IF(AND($A51="",NOT(ISNUMBER(C51))),"",IF(AND(ISNUMBER(C51),ISNUMBER(D51),D51&lt;C51),"«Al» es anterior a «Del»",IF(NOT(ISNUMBER(B51)),"Falta el año de servicios",IFERROR(IF(B51&gt;N(INDEX(Trabajadores!$E$6:$E$45,MATCH($A51,Trabajadores!$A$6:$A$45,0))),"Año aún no cumplido: vacaciones adelantadas",""),"El trabajador no está en «Trabajadores»"))))</f>
      </c>
    </row>
    <row r="52" spans="1:7" x14ac:dyDescent="0.25">
      <c r="A52" s="19"/>
      <c r="B52" s="19"/>
      <c r="C52" s="24"/>
      <c r="D52" s="24"/>
      <c r="E52" s="21">
        <f>IF(AND(ISNUMBER(C52),ISNUMBER(D52)),IF(D52&gt;=C52,D52-C52+1,""),"")</f>
      </c>
      <c r="F52" s="19"/>
      <c r="G52" s="23">
        <f>IF(AND($A52="",NOT(ISNUMBER(C52))),"",IF(AND(ISNUMBER(C52),ISNUMBER(D52),D52&lt;C52),"«Al» es anterior a «Del»",IF(NOT(ISNUMBER(B52)),"Falta el año de servicios",IFERROR(IF(B52&gt;N(INDEX(Trabajadores!$E$6:$E$45,MATCH($A52,Trabajadores!$A$6:$A$45,0))),"Año aún no cumplido: vacaciones adelantadas",""),"El trabajador no está en «Trabajadores»"))))</f>
      </c>
    </row>
    <row r="53" spans="1:7" x14ac:dyDescent="0.25">
      <c r="A53" s="19"/>
      <c r="B53" s="19"/>
      <c r="C53" s="24"/>
      <c r="D53" s="24"/>
      <c r="E53" s="21">
        <f>IF(AND(ISNUMBER(C53),ISNUMBER(D53)),IF(D53&gt;=C53,D53-C53+1,""),"")</f>
      </c>
      <c r="F53" s="19"/>
      <c r="G53" s="23">
        <f>IF(AND($A53="",NOT(ISNUMBER(C53))),"",IF(AND(ISNUMBER(C53),ISNUMBER(D53),D53&lt;C53),"«Al» es anterior a «Del»",IF(NOT(ISNUMBER(B53)),"Falta el año de servicios",IFERROR(IF(B53&gt;N(INDEX(Trabajadores!$E$6:$E$45,MATCH($A53,Trabajadores!$A$6:$A$45,0))),"Año aún no cumplido: vacaciones adelantadas",""),"El trabajador no está en «Trabajadores»"))))</f>
      </c>
    </row>
    <row r="54" spans="1:7" x14ac:dyDescent="0.25">
      <c r="A54" s="19"/>
      <c r="B54" s="19"/>
      <c r="C54" s="24"/>
      <c r="D54" s="24"/>
      <c r="E54" s="21">
        <f>IF(AND(ISNUMBER(C54),ISNUMBER(D54)),IF(D54&gt;=C54,D54-C54+1,""),"")</f>
      </c>
      <c r="F54" s="19"/>
      <c r="G54" s="23">
        <f>IF(AND($A54="",NOT(ISNUMBER(C54))),"",IF(AND(ISNUMBER(C54),ISNUMBER(D54),D54&lt;C54),"«Al» es anterior a «Del»",IF(NOT(ISNUMBER(B54)),"Falta el año de servicios",IFERROR(IF(B54&gt;N(INDEX(Trabajadores!$E$6:$E$45,MATCH($A54,Trabajadores!$A$6:$A$45,0))),"Año aún no cumplido: vacaciones adelantadas",""),"El trabajador no está en «Trabajadores»"))))</f>
      </c>
    </row>
    <row r="55" spans="1:7" x14ac:dyDescent="0.25">
      <c r="A55" s="19"/>
      <c r="B55" s="19"/>
      <c r="C55" s="24"/>
      <c r="D55" s="24"/>
      <c r="E55" s="21">
        <f>IF(AND(ISNUMBER(C55),ISNUMBER(D55)),IF(D55&gt;=C55,D55-C55+1,""),"")</f>
      </c>
      <c r="F55" s="19"/>
      <c r="G55" s="23">
        <f>IF(AND($A55="",NOT(ISNUMBER(C55))),"",IF(AND(ISNUMBER(C55),ISNUMBER(D55),D55&lt;C55),"«Al» es anterior a «Del»",IF(NOT(ISNUMBER(B55)),"Falta el año de servicios",IFERROR(IF(B55&gt;N(INDEX(Trabajadores!$E$6:$E$45,MATCH($A55,Trabajadores!$A$6:$A$45,0))),"Año aún no cumplido: vacaciones adelantadas",""),"El trabajador no está en «Trabajadores»"))))</f>
      </c>
    </row>
    <row r="56" spans="1:7" x14ac:dyDescent="0.25">
      <c r="A56" s="19"/>
      <c r="B56" s="19"/>
      <c r="C56" s="24"/>
      <c r="D56" s="24"/>
      <c r="E56" s="21">
        <f>IF(AND(ISNUMBER(C56),ISNUMBER(D56)),IF(D56&gt;=C56,D56-C56+1,""),"")</f>
      </c>
      <c r="F56" s="19"/>
      <c r="G56" s="23">
        <f>IF(AND($A56="",NOT(ISNUMBER(C56))),"",IF(AND(ISNUMBER(C56),ISNUMBER(D56),D56&lt;C56),"«Al» es anterior a «Del»",IF(NOT(ISNUMBER(B56)),"Falta el año de servicios",IFERROR(IF(B56&gt;N(INDEX(Trabajadores!$E$6:$E$45,MATCH($A56,Trabajadores!$A$6:$A$45,0))),"Año aún no cumplido: vacaciones adelantadas",""),"El trabajador no está en «Trabajadores»"))))</f>
      </c>
    </row>
    <row r="57" spans="1:7" x14ac:dyDescent="0.25">
      <c r="A57" s="19"/>
      <c r="B57" s="19"/>
      <c r="C57" s="24"/>
      <c r="D57" s="24"/>
      <c r="E57" s="21">
        <f>IF(AND(ISNUMBER(C57),ISNUMBER(D57)),IF(D57&gt;=C57,D57-C57+1,""),"")</f>
      </c>
      <c r="F57" s="19"/>
      <c r="G57" s="23">
        <f>IF(AND($A57="",NOT(ISNUMBER(C57))),"",IF(AND(ISNUMBER(C57),ISNUMBER(D57),D57&lt;C57),"«Al» es anterior a «Del»",IF(NOT(ISNUMBER(B57)),"Falta el año de servicios",IFERROR(IF(B57&gt;N(INDEX(Trabajadores!$E$6:$E$45,MATCH($A57,Trabajadores!$A$6:$A$45,0))),"Año aún no cumplido: vacaciones adelantadas",""),"El trabajador no está en «Trabajadores»"))))</f>
      </c>
    </row>
    <row r="58" spans="1:7" x14ac:dyDescent="0.25">
      <c r="A58" s="19"/>
      <c r="B58" s="19"/>
      <c r="C58" s="24"/>
      <c r="D58" s="24"/>
      <c r="E58" s="21">
        <f>IF(AND(ISNUMBER(C58),ISNUMBER(D58)),IF(D58&gt;=C58,D58-C58+1,""),"")</f>
      </c>
      <c r="F58" s="19"/>
      <c r="G58" s="23">
        <f>IF(AND($A58="",NOT(ISNUMBER(C58))),"",IF(AND(ISNUMBER(C58),ISNUMBER(D58),D58&lt;C58),"«Al» es anterior a «Del»",IF(NOT(ISNUMBER(B58)),"Falta el año de servicios",IFERROR(IF(B58&gt;N(INDEX(Trabajadores!$E$6:$E$45,MATCH($A58,Trabajadores!$A$6:$A$45,0))),"Año aún no cumplido: vacaciones adelantadas",""),"El trabajador no está en «Trabajadores»"))))</f>
      </c>
    </row>
    <row r="59" spans="1:7" x14ac:dyDescent="0.25">
      <c r="A59" s="19"/>
      <c r="B59" s="19"/>
      <c r="C59" s="24"/>
      <c r="D59" s="24"/>
      <c r="E59" s="21">
        <f>IF(AND(ISNUMBER(C59),ISNUMBER(D59)),IF(D59&gt;=C59,D59-C59+1,""),"")</f>
      </c>
      <c r="F59" s="19"/>
      <c r="G59" s="23">
        <f>IF(AND($A59="",NOT(ISNUMBER(C59))),"",IF(AND(ISNUMBER(C59),ISNUMBER(D59),D59&lt;C59),"«Al» es anterior a «Del»",IF(NOT(ISNUMBER(B59)),"Falta el año de servicios",IFERROR(IF(B59&gt;N(INDEX(Trabajadores!$E$6:$E$45,MATCH($A59,Trabajadores!$A$6:$A$45,0))),"Año aún no cumplido: vacaciones adelantadas",""),"El trabajador no está en «Trabajadores»"))))</f>
      </c>
    </row>
    <row r="60" spans="1:7" x14ac:dyDescent="0.25">
      <c r="A60" s="19"/>
      <c r="B60" s="19"/>
      <c r="C60" s="24"/>
      <c r="D60" s="24"/>
      <c r="E60" s="21">
        <f>IF(AND(ISNUMBER(C60),ISNUMBER(D60)),IF(D60&gt;=C60,D60-C60+1,""),"")</f>
      </c>
      <c r="F60" s="19"/>
      <c r="G60" s="23">
        <f>IF(AND($A60="",NOT(ISNUMBER(C60))),"",IF(AND(ISNUMBER(C60),ISNUMBER(D60),D60&lt;C60),"«Al» es anterior a «Del»",IF(NOT(ISNUMBER(B60)),"Falta el año de servicios",IFERROR(IF(B60&gt;N(INDEX(Trabajadores!$E$6:$E$45,MATCH($A60,Trabajadores!$A$6:$A$45,0))),"Año aún no cumplido: vacaciones adelantadas",""),"El trabajador no está en «Trabajadores»"))))</f>
      </c>
    </row>
    <row r="61" spans="1:7" x14ac:dyDescent="0.25">
      <c r="A61" s="19"/>
      <c r="B61" s="19"/>
      <c r="C61" s="24"/>
      <c r="D61" s="24"/>
      <c r="E61" s="21">
        <f>IF(AND(ISNUMBER(C61),ISNUMBER(D61)),IF(D61&gt;=C61,D61-C61+1,""),"")</f>
      </c>
      <c r="F61" s="19"/>
      <c r="G61" s="23">
        <f>IF(AND($A61="",NOT(ISNUMBER(C61))),"",IF(AND(ISNUMBER(C61),ISNUMBER(D61),D61&lt;C61),"«Al» es anterior a «Del»",IF(NOT(ISNUMBER(B61)),"Falta el año de servicios",IFERROR(IF(B61&gt;N(INDEX(Trabajadores!$E$6:$E$45,MATCH($A61,Trabajadores!$A$6:$A$45,0))),"Año aún no cumplido: vacaciones adelantadas",""),"El trabajador no está en «Trabajadores»"))))</f>
      </c>
    </row>
    <row r="62" spans="1:7" x14ac:dyDescent="0.25">
      <c r="A62" s="19"/>
      <c r="B62" s="19"/>
      <c r="C62" s="24"/>
      <c r="D62" s="24"/>
      <c r="E62" s="21">
        <f>IF(AND(ISNUMBER(C62),ISNUMBER(D62)),IF(D62&gt;=C62,D62-C62+1,""),"")</f>
      </c>
      <c r="F62" s="19"/>
      <c r="G62" s="23">
        <f>IF(AND($A62="",NOT(ISNUMBER(C62))),"",IF(AND(ISNUMBER(C62),ISNUMBER(D62),D62&lt;C62),"«Al» es anterior a «Del»",IF(NOT(ISNUMBER(B62)),"Falta el año de servicios",IFERROR(IF(B62&gt;N(INDEX(Trabajadores!$E$6:$E$45,MATCH($A62,Trabajadores!$A$6:$A$45,0))),"Año aún no cumplido: vacaciones adelantadas",""),"El trabajador no está en «Trabajadores»"))))</f>
      </c>
    </row>
    <row r="63" spans="1:7" x14ac:dyDescent="0.25">
      <c r="A63" s="19"/>
      <c r="B63" s="19"/>
      <c r="C63" s="24"/>
      <c r="D63" s="24"/>
      <c r="E63" s="21">
        <f>IF(AND(ISNUMBER(C63),ISNUMBER(D63)),IF(D63&gt;=C63,D63-C63+1,""),"")</f>
      </c>
      <c r="F63" s="19"/>
      <c r="G63" s="23">
        <f>IF(AND($A63="",NOT(ISNUMBER(C63))),"",IF(AND(ISNUMBER(C63),ISNUMBER(D63),D63&lt;C63),"«Al» es anterior a «Del»",IF(NOT(ISNUMBER(B63)),"Falta el año de servicios",IFERROR(IF(B63&gt;N(INDEX(Trabajadores!$E$6:$E$45,MATCH($A63,Trabajadores!$A$6:$A$45,0))),"Año aún no cumplido: vacaciones adelantadas",""),"El trabajador no está en «Trabajadores»"))))</f>
      </c>
    </row>
    <row r="64" spans="1:7" x14ac:dyDescent="0.25">
      <c r="A64" s="19"/>
      <c r="B64" s="19"/>
      <c r="C64" s="24"/>
      <c r="D64" s="24"/>
      <c r="E64" s="21">
        <f>IF(AND(ISNUMBER(C64),ISNUMBER(D64)),IF(D64&gt;=C64,D64-C64+1,""),"")</f>
      </c>
      <c r="F64" s="19"/>
      <c r="G64" s="23">
        <f>IF(AND($A64="",NOT(ISNUMBER(C64))),"",IF(AND(ISNUMBER(C64),ISNUMBER(D64),D64&lt;C64),"«Al» es anterior a «Del»",IF(NOT(ISNUMBER(B64)),"Falta el año de servicios",IFERROR(IF(B64&gt;N(INDEX(Trabajadores!$E$6:$E$45,MATCH($A64,Trabajadores!$A$6:$A$45,0))),"Año aún no cumplido: vacaciones adelantadas",""),"El trabajador no está en «Trabajadores»"))))</f>
      </c>
    </row>
    <row r="65" spans="1:7" x14ac:dyDescent="0.25">
      <c r="A65" s="19"/>
      <c r="B65" s="19"/>
      <c r="C65" s="24"/>
      <c r="D65" s="24"/>
      <c r="E65" s="21">
        <f>IF(AND(ISNUMBER(C65),ISNUMBER(D65)),IF(D65&gt;=C65,D65-C65+1,""),"")</f>
      </c>
      <c r="F65" s="19"/>
      <c r="G65" s="23">
        <f>IF(AND($A65="",NOT(ISNUMBER(C65))),"",IF(AND(ISNUMBER(C65),ISNUMBER(D65),D65&lt;C65),"«Al» es anterior a «Del»",IF(NOT(ISNUMBER(B65)),"Falta el año de servicios",IFERROR(IF(B65&gt;N(INDEX(Trabajadores!$E$6:$E$45,MATCH($A65,Trabajadores!$A$6:$A$45,0))),"Año aún no cumplido: vacaciones adelantadas",""),"El trabajador no está en «Trabajadores»"))))</f>
      </c>
    </row>
    <row r="66" spans="1:7" x14ac:dyDescent="0.25">
      <c r="A66" s="19"/>
      <c r="B66" s="19"/>
      <c r="C66" s="24"/>
      <c r="D66" s="24"/>
      <c r="E66" s="21">
        <f>IF(AND(ISNUMBER(C66),ISNUMBER(D66)),IF(D66&gt;=C66,D66-C66+1,""),"")</f>
      </c>
      <c r="F66" s="19"/>
      <c r="G66" s="23">
        <f>IF(AND($A66="",NOT(ISNUMBER(C66))),"",IF(AND(ISNUMBER(C66),ISNUMBER(D66),D66&lt;C66),"«Al» es anterior a «Del»",IF(NOT(ISNUMBER(B66)),"Falta el año de servicios",IFERROR(IF(B66&gt;N(INDEX(Trabajadores!$E$6:$E$45,MATCH($A66,Trabajadores!$A$6:$A$45,0))),"Año aún no cumplido: vacaciones adelantadas",""),"El trabajador no está en «Trabajadores»"))))</f>
      </c>
    </row>
    <row r="67" spans="1:7" x14ac:dyDescent="0.25">
      <c r="A67" s="19"/>
      <c r="B67" s="19"/>
      <c r="C67" s="24"/>
      <c r="D67" s="24"/>
      <c r="E67" s="21">
        <f>IF(AND(ISNUMBER(C67),ISNUMBER(D67)),IF(D67&gt;=C67,D67-C67+1,""),"")</f>
      </c>
      <c r="F67" s="19"/>
      <c r="G67" s="23">
        <f>IF(AND($A67="",NOT(ISNUMBER(C67))),"",IF(AND(ISNUMBER(C67),ISNUMBER(D67),D67&lt;C67),"«Al» es anterior a «Del»",IF(NOT(ISNUMBER(B67)),"Falta el año de servicios",IFERROR(IF(B67&gt;N(INDEX(Trabajadores!$E$6:$E$45,MATCH($A67,Trabajadores!$A$6:$A$45,0))),"Año aún no cumplido: vacaciones adelantadas",""),"El trabajador no está en «Trabajadores»"))))</f>
      </c>
    </row>
    <row r="68" spans="1:7" x14ac:dyDescent="0.25">
      <c r="A68" s="19"/>
      <c r="B68" s="19"/>
      <c r="C68" s="24"/>
      <c r="D68" s="24"/>
      <c r="E68" s="21">
        <f>IF(AND(ISNUMBER(C68),ISNUMBER(D68)),IF(D68&gt;=C68,D68-C68+1,""),"")</f>
      </c>
      <c r="F68" s="19"/>
      <c r="G68" s="23">
        <f>IF(AND($A68="",NOT(ISNUMBER(C68))),"",IF(AND(ISNUMBER(C68),ISNUMBER(D68),D68&lt;C68),"«Al» es anterior a «Del»",IF(NOT(ISNUMBER(B68)),"Falta el año de servicios",IFERROR(IF(B68&gt;N(INDEX(Trabajadores!$E$6:$E$45,MATCH($A68,Trabajadores!$A$6:$A$45,0))),"Año aún no cumplido: vacaciones adelantadas",""),"El trabajador no está en «Trabajadores»"))))</f>
      </c>
    </row>
    <row r="69" spans="1:7" x14ac:dyDescent="0.25">
      <c r="A69" s="19"/>
      <c r="B69" s="19"/>
      <c r="C69" s="24"/>
      <c r="D69" s="24"/>
      <c r="E69" s="21">
        <f>IF(AND(ISNUMBER(C69),ISNUMBER(D69)),IF(D69&gt;=C69,D69-C69+1,""),"")</f>
      </c>
      <c r="F69" s="19"/>
      <c r="G69" s="23">
        <f>IF(AND($A69="",NOT(ISNUMBER(C69))),"",IF(AND(ISNUMBER(C69),ISNUMBER(D69),D69&lt;C69),"«Al» es anterior a «Del»",IF(NOT(ISNUMBER(B69)),"Falta el año de servicios",IFERROR(IF(B69&gt;N(INDEX(Trabajadores!$E$6:$E$45,MATCH($A69,Trabajadores!$A$6:$A$45,0))),"Año aún no cumplido: vacaciones adelantadas",""),"El trabajador no está en «Trabajadores»"))))</f>
      </c>
    </row>
    <row r="70" spans="1:7" x14ac:dyDescent="0.25">
      <c r="A70" s="19"/>
      <c r="B70" s="19"/>
      <c r="C70" s="24"/>
      <c r="D70" s="24"/>
      <c r="E70" s="21">
        <f>IF(AND(ISNUMBER(C70),ISNUMBER(D70)),IF(D70&gt;=C70,D70-C70+1,""),"")</f>
      </c>
      <c r="F70" s="19"/>
      <c r="G70" s="23">
        <f>IF(AND($A70="",NOT(ISNUMBER(C70))),"",IF(AND(ISNUMBER(C70),ISNUMBER(D70),D70&lt;C70),"«Al» es anterior a «Del»",IF(NOT(ISNUMBER(B70)),"Falta el año de servicios",IFERROR(IF(B70&gt;N(INDEX(Trabajadores!$E$6:$E$45,MATCH($A70,Trabajadores!$A$6:$A$45,0))),"Año aún no cumplido: vacaciones adelantadas",""),"El trabajador no está en «Trabajadores»"))))</f>
      </c>
    </row>
    <row r="71" spans="1:7" x14ac:dyDescent="0.25">
      <c r="A71" s="19"/>
      <c r="B71" s="19"/>
      <c r="C71" s="24"/>
      <c r="D71" s="24"/>
      <c r="E71" s="21">
        <f>IF(AND(ISNUMBER(C71),ISNUMBER(D71)),IF(D71&gt;=C71,D71-C71+1,""),"")</f>
      </c>
      <c r="F71" s="19"/>
      <c r="G71" s="23">
        <f>IF(AND($A71="",NOT(ISNUMBER(C71))),"",IF(AND(ISNUMBER(C71),ISNUMBER(D71),D71&lt;C71),"«Al» es anterior a «Del»",IF(NOT(ISNUMBER(B71)),"Falta el año de servicios",IFERROR(IF(B71&gt;N(INDEX(Trabajadores!$E$6:$E$45,MATCH($A71,Trabajadores!$A$6:$A$45,0))),"Año aún no cumplido: vacaciones adelantadas",""),"El trabajador no está en «Trabajadores»"))))</f>
      </c>
    </row>
    <row r="72" spans="1:7" x14ac:dyDescent="0.25">
      <c r="A72" s="19"/>
      <c r="B72" s="19"/>
      <c r="C72" s="24"/>
      <c r="D72" s="24"/>
      <c r="E72" s="21">
        <f>IF(AND(ISNUMBER(C72),ISNUMBER(D72)),IF(D72&gt;=C72,D72-C72+1,""),"")</f>
      </c>
      <c r="F72" s="19"/>
      <c r="G72" s="23">
        <f>IF(AND($A72="",NOT(ISNUMBER(C72))),"",IF(AND(ISNUMBER(C72),ISNUMBER(D72),D72&lt;C72),"«Al» es anterior a «Del»",IF(NOT(ISNUMBER(B72)),"Falta el año de servicios",IFERROR(IF(B72&gt;N(INDEX(Trabajadores!$E$6:$E$45,MATCH($A72,Trabajadores!$A$6:$A$45,0))),"Año aún no cumplido: vacaciones adelantadas",""),"El trabajador no está en «Trabajadores»"))))</f>
      </c>
    </row>
    <row r="73" spans="1:7" x14ac:dyDescent="0.25">
      <c r="A73" s="19"/>
      <c r="B73" s="19"/>
      <c r="C73" s="24"/>
      <c r="D73" s="24"/>
      <c r="E73" s="21">
        <f>IF(AND(ISNUMBER(C73),ISNUMBER(D73)),IF(D73&gt;=C73,D73-C73+1,""),"")</f>
      </c>
      <c r="F73" s="19"/>
      <c r="G73" s="23">
        <f>IF(AND($A73="",NOT(ISNUMBER(C73))),"",IF(AND(ISNUMBER(C73),ISNUMBER(D73),D73&lt;C73),"«Al» es anterior a «Del»",IF(NOT(ISNUMBER(B73)),"Falta el año de servicios",IFERROR(IF(B73&gt;N(INDEX(Trabajadores!$E$6:$E$45,MATCH($A73,Trabajadores!$A$6:$A$45,0))),"Año aún no cumplido: vacaciones adelantadas",""),"El trabajador no está en «Trabajadores»"))))</f>
      </c>
    </row>
    <row r="74" spans="1:7" x14ac:dyDescent="0.25">
      <c r="A74" s="19"/>
      <c r="B74" s="19"/>
      <c r="C74" s="24"/>
      <c r="D74" s="24"/>
      <c r="E74" s="21">
        <f>IF(AND(ISNUMBER(C74),ISNUMBER(D74)),IF(D74&gt;=C74,D74-C74+1,""),"")</f>
      </c>
      <c r="F74" s="19"/>
      <c r="G74" s="23">
        <f>IF(AND($A74="",NOT(ISNUMBER(C74))),"",IF(AND(ISNUMBER(C74),ISNUMBER(D74),D74&lt;C74),"«Al» es anterior a «Del»",IF(NOT(ISNUMBER(B74)),"Falta el año de servicios",IFERROR(IF(B74&gt;N(INDEX(Trabajadores!$E$6:$E$45,MATCH($A74,Trabajadores!$A$6:$A$45,0))),"Año aún no cumplido: vacaciones adelantadas",""),"El trabajador no está en «Trabajadores»"))))</f>
      </c>
    </row>
    <row r="75" spans="1:7" x14ac:dyDescent="0.25">
      <c r="A75" s="19"/>
      <c r="B75" s="19"/>
      <c r="C75" s="24"/>
      <c r="D75" s="24"/>
      <c r="E75" s="21">
        <f>IF(AND(ISNUMBER(C75),ISNUMBER(D75)),IF(D75&gt;=C75,D75-C75+1,""),"")</f>
      </c>
      <c r="F75" s="19"/>
      <c r="G75" s="23">
        <f>IF(AND($A75="",NOT(ISNUMBER(C75))),"",IF(AND(ISNUMBER(C75),ISNUMBER(D75),D75&lt;C75),"«Al» es anterior a «Del»",IF(NOT(ISNUMBER(B75)),"Falta el año de servicios",IFERROR(IF(B75&gt;N(INDEX(Trabajadores!$E$6:$E$45,MATCH($A75,Trabajadores!$A$6:$A$45,0))),"Año aún no cumplido: vacaciones adelantadas",""),"El trabajador no está en «Trabajadores»"))))</f>
      </c>
    </row>
    <row r="76" spans="1:7" x14ac:dyDescent="0.25">
      <c r="A76" s="19"/>
      <c r="B76" s="19"/>
      <c r="C76" s="24"/>
      <c r="D76" s="24"/>
      <c r="E76" s="21">
        <f>IF(AND(ISNUMBER(C76),ISNUMBER(D76)),IF(D76&gt;=C76,D76-C76+1,""),"")</f>
      </c>
      <c r="F76" s="19"/>
      <c r="G76" s="23">
        <f>IF(AND($A76="",NOT(ISNUMBER(C76))),"",IF(AND(ISNUMBER(C76),ISNUMBER(D76),D76&lt;C76),"«Al» es anterior a «Del»",IF(NOT(ISNUMBER(B76)),"Falta el año de servicios",IFERROR(IF(B76&gt;N(INDEX(Trabajadores!$E$6:$E$45,MATCH($A76,Trabajadores!$A$6:$A$45,0))),"Año aún no cumplido: vacaciones adelantadas",""),"El trabajador no está en «Trabajadores»"))))</f>
      </c>
    </row>
    <row r="77" spans="1:7" x14ac:dyDescent="0.25">
      <c r="A77" s="19"/>
      <c r="B77" s="19"/>
      <c r="C77" s="24"/>
      <c r="D77" s="24"/>
      <c r="E77" s="21">
        <f>IF(AND(ISNUMBER(C77),ISNUMBER(D77)),IF(D77&gt;=C77,D77-C77+1,""),"")</f>
      </c>
      <c r="F77" s="19"/>
      <c r="G77" s="23">
        <f>IF(AND($A77="",NOT(ISNUMBER(C77))),"",IF(AND(ISNUMBER(C77),ISNUMBER(D77),D77&lt;C77),"«Al» es anterior a «Del»",IF(NOT(ISNUMBER(B77)),"Falta el año de servicios",IFERROR(IF(B77&gt;N(INDEX(Trabajadores!$E$6:$E$45,MATCH($A77,Trabajadores!$A$6:$A$45,0))),"Año aún no cumplido: vacaciones adelantadas",""),"El trabajador no está en «Trabajadores»"))))</f>
      </c>
    </row>
    <row r="78" spans="1:7" x14ac:dyDescent="0.25">
      <c r="A78" s="19"/>
      <c r="B78" s="19"/>
      <c r="C78" s="24"/>
      <c r="D78" s="24"/>
      <c r="E78" s="21">
        <f>IF(AND(ISNUMBER(C78),ISNUMBER(D78)),IF(D78&gt;=C78,D78-C78+1,""),"")</f>
      </c>
      <c r="F78" s="19"/>
      <c r="G78" s="23">
        <f>IF(AND($A78="",NOT(ISNUMBER(C78))),"",IF(AND(ISNUMBER(C78),ISNUMBER(D78),D78&lt;C78),"«Al» es anterior a «Del»",IF(NOT(ISNUMBER(B78)),"Falta el año de servicios",IFERROR(IF(B78&gt;N(INDEX(Trabajadores!$E$6:$E$45,MATCH($A78,Trabajadores!$A$6:$A$45,0))),"Año aún no cumplido: vacaciones adelantadas",""),"El trabajador no está en «Trabajadores»"))))</f>
      </c>
    </row>
    <row r="79" spans="1:7" x14ac:dyDescent="0.25">
      <c r="A79" s="19"/>
      <c r="B79" s="19"/>
      <c r="C79" s="24"/>
      <c r="D79" s="24"/>
      <c r="E79" s="21">
        <f>IF(AND(ISNUMBER(C79),ISNUMBER(D79)),IF(D79&gt;=C79,D79-C79+1,""),"")</f>
      </c>
      <c r="F79" s="19"/>
      <c r="G79" s="23">
        <f>IF(AND($A79="",NOT(ISNUMBER(C79))),"",IF(AND(ISNUMBER(C79),ISNUMBER(D79),D79&lt;C79),"«Al» es anterior a «Del»",IF(NOT(ISNUMBER(B79)),"Falta el año de servicios",IFERROR(IF(B79&gt;N(INDEX(Trabajadores!$E$6:$E$45,MATCH($A79,Trabajadores!$A$6:$A$45,0))),"Año aún no cumplido: vacaciones adelantadas",""),"El trabajador no está en «Trabajadores»"))))</f>
      </c>
    </row>
    <row r="80" spans="1:7" x14ac:dyDescent="0.25">
      <c r="A80" s="19"/>
      <c r="B80" s="19"/>
      <c r="C80" s="24"/>
      <c r="D80" s="24"/>
      <c r="E80" s="21">
        <f>IF(AND(ISNUMBER(C80),ISNUMBER(D80)),IF(D80&gt;=C80,D80-C80+1,""),"")</f>
      </c>
      <c r="F80" s="19"/>
      <c r="G80" s="23">
        <f>IF(AND($A80="",NOT(ISNUMBER(C80))),"",IF(AND(ISNUMBER(C80),ISNUMBER(D80),D80&lt;C80),"«Al» es anterior a «Del»",IF(NOT(ISNUMBER(B80)),"Falta el año de servicios",IFERROR(IF(B80&gt;N(INDEX(Trabajadores!$E$6:$E$45,MATCH($A80,Trabajadores!$A$6:$A$45,0))),"Año aún no cumplido: vacaciones adelantadas",""),"El trabajador no está en «Trabajadores»"))))</f>
      </c>
    </row>
    <row r="81" spans="1:7" x14ac:dyDescent="0.25">
      <c r="A81" s="19"/>
      <c r="B81" s="19"/>
      <c r="C81" s="24"/>
      <c r="D81" s="24"/>
      <c r="E81" s="21">
        <f>IF(AND(ISNUMBER(C81),ISNUMBER(D81)),IF(D81&gt;=C81,D81-C81+1,""),"")</f>
      </c>
      <c r="F81" s="19"/>
      <c r="G81" s="23">
        <f>IF(AND($A81="",NOT(ISNUMBER(C81))),"",IF(AND(ISNUMBER(C81),ISNUMBER(D81),D81&lt;C81),"«Al» es anterior a «Del»",IF(NOT(ISNUMBER(B81)),"Falta el año de servicios",IFERROR(IF(B81&gt;N(INDEX(Trabajadores!$E$6:$E$45,MATCH($A81,Trabajadores!$A$6:$A$45,0))),"Año aún no cumplido: vacaciones adelantadas",""),"El trabajador no está en «Trabajadores»"))))</f>
      </c>
    </row>
    <row r="82" spans="1:7" x14ac:dyDescent="0.25">
      <c r="A82" s="19"/>
      <c r="B82" s="19"/>
      <c r="C82" s="24"/>
      <c r="D82" s="24"/>
      <c r="E82" s="21">
        <f>IF(AND(ISNUMBER(C82),ISNUMBER(D82)),IF(D82&gt;=C82,D82-C82+1,""),"")</f>
      </c>
      <c r="F82" s="19"/>
      <c r="G82" s="23">
        <f>IF(AND($A82="",NOT(ISNUMBER(C82))),"",IF(AND(ISNUMBER(C82),ISNUMBER(D82),D82&lt;C82),"«Al» es anterior a «Del»",IF(NOT(ISNUMBER(B82)),"Falta el año de servicios",IFERROR(IF(B82&gt;N(INDEX(Trabajadores!$E$6:$E$45,MATCH($A82,Trabajadores!$A$6:$A$45,0))),"Año aún no cumplido: vacaciones adelantadas",""),"El trabajador no está en «Trabajadores»"))))</f>
      </c>
    </row>
    <row r="83" spans="1:7" x14ac:dyDescent="0.25">
      <c r="A83" s="19"/>
      <c r="B83" s="19"/>
      <c r="C83" s="24"/>
      <c r="D83" s="24"/>
      <c r="E83" s="21">
        <f>IF(AND(ISNUMBER(C83),ISNUMBER(D83)),IF(D83&gt;=C83,D83-C83+1,""),"")</f>
      </c>
      <c r="F83" s="19"/>
      <c r="G83" s="23">
        <f>IF(AND($A83="",NOT(ISNUMBER(C83))),"",IF(AND(ISNUMBER(C83),ISNUMBER(D83),D83&lt;C83),"«Al» es anterior a «Del»",IF(NOT(ISNUMBER(B83)),"Falta el año de servicios",IFERROR(IF(B83&gt;N(INDEX(Trabajadores!$E$6:$E$45,MATCH($A83,Trabajadores!$A$6:$A$45,0))),"Año aún no cumplido: vacaciones adelantadas",""),"El trabajador no está en «Trabajadores»"))))</f>
      </c>
    </row>
    <row r="84" spans="1:7" x14ac:dyDescent="0.25">
      <c r="A84" s="19"/>
      <c r="B84" s="19"/>
      <c r="C84" s="24"/>
      <c r="D84" s="24"/>
      <c r="E84" s="21">
        <f>IF(AND(ISNUMBER(C84),ISNUMBER(D84)),IF(D84&gt;=C84,D84-C84+1,""),"")</f>
      </c>
      <c r="F84" s="19"/>
      <c r="G84" s="23">
        <f>IF(AND($A84="",NOT(ISNUMBER(C84))),"",IF(AND(ISNUMBER(C84),ISNUMBER(D84),D84&lt;C84),"«Al» es anterior a «Del»",IF(NOT(ISNUMBER(B84)),"Falta el año de servicios",IFERROR(IF(B84&gt;N(INDEX(Trabajadores!$E$6:$E$45,MATCH($A84,Trabajadores!$A$6:$A$45,0))),"Año aún no cumplido: vacaciones adelantadas",""),"El trabajador no está en «Trabajadores»"))))</f>
      </c>
    </row>
    <row r="85" spans="1:7" x14ac:dyDescent="0.25">
      <c r="A85" s="19"/>
      <c r="B85" s="19"/>
      <c r="C85" s="24"/>
      <c r="D85" s="24"/>
      <c r="E85" s="21">
        <f>IF(AND(ISNUMBER(C85),ISNUMBER(D85)),IF(D85&gt;=C85,D85-C85+1,""),"")</f>
      </c>
      <c r="F85" s="19"/>
      <c r="G85" s="23">
        <f>IF(AND($A85="",NOT(ISNUMBER(C85))),"",IF(AND(ISNUMBER(C85),ISNUMBER(D85),D85&lt;C85),"«Al» es anterior a «Del»",IF(NOT(ISNUMBER(B85)),"Falta el año de servicios",IFERROR(IF(B85&gt;N(INDEX(Trabajadores!$E$6:$E$45,MATCH($A85,Trabajadores!$A$6:$A$45,0))),"Año aún no cumplido: vacaciones adelantadas",""),"El trabajador no está en «Trabajadores»"))))</f>
      </c>
    </row>
    <row r="86" spans="1:7" x14ac:dyDescent="0.25">
      <c r="A86" s="19"/>
      <c r="B86" s="19"/>
      <c r="C86" s="24"/>
      <c r="D86" s="24"/>
      <c r="E86" s="21">
        <f>IF(AND(ISNUMBER(C86),ISNUMBER(D86)),IF(D86&gt;=C86,D86-C86+1,""),"")</f>
      </c>
      <c r="F86" s="19"/>
      <c r="G86" s="23">
        <f>IF(AND($A86="",NOT(ISNUMBER(C86))),"",IF(AND(ISNUMBER(C86),ISNUMBER(D86),D86&lt;C86),"«Al» es anterior a «Del»",IF(NOT(ISNUMBER(B86)),"Falta el año de servicios",IFERROR(IF(B86&gt;N(INDEX(Trabajadores!$E$6:$E$45,MATCH($A86,Trabajadores!$A$6:$A$45,0))),"Año aún no cumplido: vacaciones adelantadas",""),"El trabajador no está en «Trabajadores»"))))</f>
      </c>
    </row>
    <row r="87" spans="1:7" x14ac:dyDescent="0.25">
      <c r="A87" s="19"/>
      <c r="B87" s="19"/>
      <c r="C87" s="24"/>
      <c r="D87" s="24"/>
      <c r="E87" s="21">
        <f>IF(AND(ISNUMBER(C87),ISNUMBER(D87)),IF(D87&gt;=C87,D87-C87+1,""),"")</f>
      </c>
      <c r="F87" s="19"/>
      <c r="G87" s="23">
        <f>IF(AND($A87="",NOT(ISNUMBER(C87))),"",IF(AND(ISNUMBER(C87),ISNUMBER(D87),D87&lt;C87),"«Al» es anterior a «Del»",IF(NOT(ISNUMBER(B87)),"Falta el año de servicios",IFERROR(IF(B87&gt;N(INDEX(Trabajadores!$E$6:$E$45,MATCH($A87,Trabajadores!$A$6:$A$45,0))),"Año aún no cumplido: vacaciones adelantadas",""),"El trabajador no está en «Trabajadores»"))))</f>
      </c>
    </row>
    <row r="88" spans="1:7" x14ac:dyDescent="0.25">
      <c r="A88" s="19"/>
      <c r="B88" s="19"/>
      <c r="C88" s="24"/>
      <c r="D88" s="24"/>
      <c r="E88" s="21">
        <f>IF(AND(ISNUMBER(C88),ISNUMBER(D88)),IF(D88&gt;=C88,D88-C88+1,""),"")</f>
      </c>
      <c r="F88" s="19"/>
      <c r="G88" s="23">
        <f>IF(AND($A88="",NOT(ISNUMBER(C88))),"",IF(AND(ISNUMBER(C88),ISNUMBER(D88),D88&lt;C88),"«Al» es anterior a «Del»",IF(NOT(ISNUMBER(B88)),"Falta el año de servicios",IFERROR(IF(B88&gt;N(INDEX(Trabajadores!$E$6:$E$45,MATCH($A88,Trabajadores!$A$6:$A$45,0))),"Año aún no cumplido: vacaciones adelantadas",""),"El trabajador no está en «Trabajadores»"))))</f>
      </c>
    </row>
    <row r="89" spans="1:7" x14ac:dyDescent="0.25">
      <c r="A89" s="19"/>
      <c r="B89" s="19"/>
      <c r="C89" s="24"/>
      <c r="D89" s="24"/>
      <c r="E89" s="21">
        <f>IF(AND(ISNUMBER(C89),ISNUMBER(D89)),IF(D89&gt;=C89,D89-C89+1,""),"")</f>
      </c>
      <c r="F89" s="19"/>
      <c r="G89" s="23">
        <f>IF(AND($A89="",NOT(ISNUMBER(C89))),"",IF(AND(ISNUMBER(C89),ISNUMBER(D89),D89&lt;C89),"«Al» es anterior a «Del»",IF(NOT(ISNUMBER(B89)),"Falta el año de servicios",IFERROR(IF(B89&gt;N(INDEX(Trabajadores!$E$6:$E$45,MATCH($A89,Trabajadores!$A$6:$A$45,0))),"Año aún no cumplido: vacaciones adelantadas",""),"El trabajador no está en «Trabajadores»"))))</f>
      </c>
    </row>
    <row r="90" spans="1:7" x14ac:dyDescent="0.25">
      <c r="A90" s="19"/>
      <c r="B90" s="19"/>
      <c r="C90" s="24"/>
      <c r="D90" s="24"/>
      <c r="E90" s="21">
        <f>IF(AND(ISNUMBER(C90),ISNUMBER(D90)),IF(D90&gt;=C90,D90-C90+1,""),"")</f>
      </c>
      <c r="F90" s="19"/>
      <c r="G90" s="23">
        <f>IF(AND($A90="",NOT(ISNUMBER(C90))),"",IF(AND(ISNUMBER(C90),ISNUMBER(D90),D90&lt;C90),"«Al» es anterior a «Del»",IF(NOT(ISNUMBER(B90)),"Falta el año de servicios",IFERROR(IF(B90&gt;N(INDEX(Trabajadores!$E$6:$E$45,MATCH($A90,Trabajadores!$A$6:$A$45,0))),"Año aún no cumplido: vacaciones adelantadas",""),"El trabajador no está en «Trabajadores»"))))</f>
      </c>
    </row>
    <row r="91" spans="1:7" x14ac:dyDescent="0.25">
      <c r="A91" s="19"/>
      <c r="B91" s="19"/>
      <c r="C91" s="24"/>
      <c r="D91" s="24"/>
      <c r="E91" s="21">
        <f>IF(AND(ISNUMBER(C91),ISNUMBER(D91)),IF(D91&gt;=C91,D91-C91+1,""),"")</f>
      </c>
      <c r="F91" s="19"/>
      <c r="G91" s="23">
        <f>IF(AND($A91="",NOT(ISNUMBER(C91))),"",IF(AND(ISNUMBER(C91),ISNUMBER(D91),D91&lt;C91),"«Al» es anterior a «Del»",IF(NOT(ISNUMBER(B91)),"Falta el año de servicios",IFERROR(IF(B91&gt;N(INDEX(Trabajadores!$E$6:$E$45,MATCH($A91,Trabajadores!$A$6:$A$45,0))),"Año aún no cumplido: vacaciones adelantadas",""),"El trabajador no está en «Trabajadores»"))))</f>
      </c>
    </row>
    <row r="92" spans="1:7" x14ac:dyDescent="0.25">
      <c r="A92" s="19"/>
      <c r="B92" s="19"/>
      <c r="C92" s="24"/>
      <c r="D92" s="24"/>
      <c r="E92" s="21">
        <f>IF(AND(ISNUMBER(C92),ISNUMBER(D92)),IF(D92&gt;=C92,D92-C92+1,""),"")</f>
      </c>
      <c r="F92" s="19"/>
      <c r="G92" s="23">
        <f>IF(AND($A92="",NOT(ISNUMBER(C92))),"",IF(AND(ISNUMBER(C92),ISNUMBER(D92),D92&lt;C92),"«Al» es anterior a «Del»",IF(NOT(ISNUMBER(B92)),"Falta el año de servicios",IFERROR(IF(B92&gt;N(INDEX(Trabajadores!$E$6:$E$45,MATCH($A92,Trabajadores!$A$6:$A$45,0))),"Año aún no cumplido: vacaciones adelantadas",""),"El trabajador no está en «Trabajadores»"))))</f>
      </c>
    </row>
    <row r="93" spans="1:7" x14ac:dyDescent="0.25">
      <c r="A93" s="19"/>
      <c r="B93" s="19"/>
      <c r="C93" s="24"/>
      <c r="D93" s="24"/>
      <c r="E93" s="21">
        <f>IF(AND(ISNUMBER(C93),ISNUMBER(D93)),IF(D93&gt;=C93,D93-C93+1,""),"")</f>
      </c>
      <c r="F93" s="19"/>
      <c r="G93" s="23">
        <f>IF(AND($A93="",NOT(ISNUMBER(C93))),"",IF(AND(ISNUMBER(C93),ISNUMBER(D93),D93&lt;C93),"«Al» es anterior a «Del»",IF(NOT(ISNUMBER(B93)),"Falta el año de servicios",IFERROR(IF(B93&gt;N(INDEX(Trabajadores!$E$6:$E$45,MATCH($A93,Trabajadores!$A$6:$A$45,0))),"Año aún no cumplido: vacaciones adelantadas",""),"El trabajador no está en «Trabajadores»"))))</f>
      </c>
    </row>
    <row r="94" spans="1:7" x14ac:dyDescent="0.25">
      <c r="A94" s="19"/>
      <c r="B94" s="19"/>
      <c r="C94" s="24"/>
      <c r="D94" s="24"/>
      <c r="E94" s="21">
        <f>IF(AND(ISNUMBER(C94),ISNUMBER(D94)),IF(D94&gt;=C94,D94-C94+1,""),"")</f>
      </c>
      <c r="F94" s="19"/>
      <c r="G94" s="23">
        <f>IF(AND($A94="",NOT(ISNUMBER(C94))),"",IF(AND(ISNUMBER(C94),ISNUMBER(D94),D94&lt;C94),"«Al» es anterior a «Del»",IF(NOT(ISNUMBER(B94)),"Falta el año de servicios",IFERROR(IF(B94&gt;N(INDEX(Trabajadores!$E$6:$E$45,MATCH($A94,Trabajadores!$A$6:$A$45,0))),"Año aún no cumplido: vacaciones adelantadas",""),"El trabajador no está en «Trabajadores»"))))</f>
      </c>
    </row>
    <row r="95" spans="1:7" x14ac:dyDescent="0.25">
      <c r="A95" s="19"/>
      <c r="B95" s="19"/>
      <c r="C95" s="24"/>
      <c r="D95" s="24"/>
      <c r="E95" s="21">
        <f>IF(AND(ISNUMBER(C95),ISNUMBER(D95)),IF(D95&gt;=C95,D95-C95+1,""),"")</f>
      </c>
      <c r="F95" s="19"/>
      <c r="G95" s="23">
        <f>IF(AND($A95="",NOT(ISNUMBER(C95))),"",IF(AND(ISNUMBER(C95),ISNUMBER(D95),D95&lt;C95),"«Al» es anterior a «Del»",IF(NOT(ISNUMBER(B95)),"Falta el año de servicios",IFERROR(IF(B95&gt;N(INDEX(Trabajadores!$E$6:$E$45,MATCH($A95,Trabajadores!$A$6:$A$45,0))),"Año aún no cumplido: vacaciones adelantadas",""),"El trabajador no está en «Trabajadores»"))))</f>
      </c>
    </row>
    <row r="96" spans="1:7" x14ac:dyDescent="0.25">
      <c r="A96" s="19"/>
      <c r="B96" s="19"/>
      <c r="C96" s="24"/>
      <c r="D96" s="24"/>
      <c r="E96" s="21">
        <f>IF(AND(ISNUMBER(C96),ISNUMBER(D96)),IF(D96&gt;=C96,D96-C96+1,""),"")</f>
      </c>
      <c r="F96" s="19"/>
      <c r="G96" s="23">
        <f>IF(AND($A96="",NOT(ISNUMBER(C96))),"",IF(AND(ISNUMBER(C96),ISNUMBER(D96),D96&lt;C96),"«Al» es anterior a «Del»",IF(NOT(ISNUMBER(B96)),"Falta el año de servicios",IFERROR(IF(B96&gt;N(INDEX(Trabajadores!$E$6:$E$45,MATCH($A96,Trabajadores!$A$6:$A$45,0))),"Año aún no cumplido: vacaciones adelantadas",""),"El trabajador no está en «Trabajadores»"))))</f>
      </c>
    </row>
    <row r="97" spans="1:7" x14ac:dyDescent="0.25">
      <c r="A97" s="19"/>
      <c r="B97" s="19"/>
      <c r="C97" s="24"/>
      <c r="D97" s="24"/>
      <c r="E97" s="21">
        <f>IF(AND(ISNUMBER(C97),ISNUMBER(D97)),IF(D97&gt;=C97,D97-C97+1,""),"")</f>
      </c>
      <c r="F97" s="19"/>
      <c r="G97" s="23">
        <f>IF(AND($A97="",NOT(ISNUMBER(C97))),"",IF(AND(ISNUMBER(C97),ISNUMBER(D97),D97&lt;C97),"«Al» es anterior a «Del»",IF(NOT(ISNUMBER(B97)),"Falta el año de servicios",IFERROR(IF(B97&gt;N(INDEX(Trabajadores!$E$6:$E$45,MATCH($A97,Trabajadores!$A$6:$A$45,0))),"Año aún no cumplido: vacaciones adelantadas",""),"El trabajador no está en «Trabajadores»"))))</f>
      </c>
    </row>
    <row r="98" spans="1:7" x14ac:dyDescent="0.25">
      <c r="A98" s="19"/>
      <c r="B98" s="19"/>
      <c r="C98" s="24"/>
      <c r="D98" s="24"/>
      <c r="E98" s="21">
        <f>IF(AND(ISNUMBER(C98),ISNUMBER(D98)),IF(D98&gt;=C98,D98-C98+1,""),"")</f>
      </c>
      <c r="F98" s="19"/>
      <c r="G98" s="23">
        <f>IF(AND($A98="",NOT(ISNUMBER(C98))),"",IF(AND(ISNUMBER(C98),ISNUMBER(D98),D98&lt;C98),"«Al» es anterior a «Del»",IF(NOT(ISNUMBER(B98)),"Falta el año de servicios",IFERROR(IF(B98&gt;N(INDEX(Trabajadores!$E$6:$E$45,MATCH($A98,Trabajadores!$A$6:$A$45,0))),"Año aún no cumplido: vacaciones adelantadas",""),"El trabajador no está en «Trabajadores»"))))</f>
      </c>
    </row>
    <row r="99" spans="1:7" x14ac:dyDescent="0.25">
      <c r="A99" s="19"/>
      <c r="B99" s="19"/>
      <c r="C99" s="24"/>
      <c r="D99" s="24"/>
      <c r="E99" s="21">
        <f>IF(AND(ISNUMBER(C99),ISNUMBER(D99)),IF(D99&gt;=C99,D99-C99+1,""),"")</f>
      </c>
      <c r="F99" s="19"/>
      <c r="G99" s="23">
        <f>IF(AND($A99="",NOT(ISNUMBER(C99))),"",IF(AND(ISNUMBER(C99),ISNUMBER(D99),D99&lt;C99),"«Al» es anterior a «Del»",IF(NOT(ISNUMBER(B99)),"Falta el año de servicios",IFERROR(IF(B99&gt;N(INDEX(Trabajadores!$E$6:$E$45,MATCH($A99,Trabajadores!$A$6:$A$45,0))),"Año aún no cumplido: vacaciones adelantadas",""),"El trabajador no está en «Trabajadores»"))))</f>
      </c>
    </row>
    <row r="100" spans="1:7" x14ac:dyDescent="0.25">
      <c r="A100" s="19"/>
      <c r="B100" s="19"/>
      <c r="C100" s="24"/>
      <c r="D100" s="24"/>
      <c r="E100" s="21">
        <f>IF(AND(ISNUMBER(C100),ISNUMBER(D100)),IF(D100&gt;=C100,D100-C100+1,""),"")</f>
      </c>
      <c r="F100" s="19"/>
      <c r="G100" s="23">
        <f>IF(AND($A100="",NOT(ISNUMBER(C100))),"",IF(AND(ISNUMBER(C100),ISNUMBER(D100),D100&lt;C100),"«Al» es anterior a «Del»",IF(NOT(ISNUMBER(B100)),"Falta el año de servicios",IFERROR(IF(B100&gt;N(INDEX(Trabajadores!$E$6:$E$45,MATCH($A100,Trabajadores!$A$6:$A$45,0))),"Año aún no cumplido: vacaciones adelantadas",""),"El trabajador no está en «Trabajadores»"))))</f>
      </c>
    </row>
    <row r="101" spans="1:7" x14ac:dyDescent="0.25">
      <c r="A101" s="19"/>
      <c r="B101" s="19"/>
      <c r="C101" s="24"/>
      <c r="D101" s="24"/>
      <c r="E101" s="21">
        <f>IF(AND(ISNUMBER(C101),ISNUMBER(D101)),IF(D101&gt;=C101,D101-C101+1,""),"")</f>
      </c>
      <c r="F101" s="19"/>
      <c r="G101" s="23">
        <f>IF(AND($A101="",NOT(ISNUMBER(C101))),"",IF(AND(ISNUMBER(C101),ISNUMBER(D101),D101&lt;C101),"«Al» es anterior a «Del»",IF(NOT(ISNUMBER(B101)),"Falta el año de servicios",IFERROR(IF(B101&gt;N(INDEX(Trabajadores!$E$6:$E$45,MATCH($A101,Trabajadores!$A$6:$A$45,0))),"Año aún no cumplido: vacaciones adelantadas",""),"El trabajador no está en «Trabajadores»"))))</f>
      </c>
    </row>
    <row r="102" spans="1:7" x14ac:dyDescent="0.25">
      <c r="A102" s="19"/>
      <c r="B102" s="19"/>
      <c r="C102" s="24"/>
      <c r="D102" s="24"/>
      <c r="E102" s="21">
        <f>IF(AND(ISNUMBER(C102),ISNUMBER(D102)),IF(D102&gt;=C102,D102-C102+1,""),"")</f>
      </c>
      <c r="F102" s="19"/>
      <c r="G102" s="23">
        <f>IF(AND($A102="",NOT(ISNUMBER(C102))),"",IF(AND(ISNUMBER(C102),ISNUMBER(D102),D102&lt;C102),"«Al» es anterior a «Del»",IF(NOT(ISNUMBER(B102)),"Falta el año de servicios",IFERROR(IF(B102&gt;N(INDEX(Trabajadores!$E$6:$E$45,MATCH($A102,Trabajadores!$A$6:$A$45,0))),"Año aún no cumplido: vacaciones adelantadas",""),"El trabajador no está en «Trabajadores»"))))</f>
      </c>
    </row>
    <row r="103" spans="1:7" x14ac:dyDescent="0.25">
      <c r="A103" s="19"/>
      <c r="B103" s="19"/>
      <c r="C103" s="24"/>
      <c r="D103" s="24"/>
      <c r="E103" s="21">
        <f>IF(AND(ISNUMBER(C103),ISNUMBER(D103)),IF(D103&gt;=C103,D103-C103+1,""),"")</f>
      </c>
      <c r="F103" s="19"/>
      <c r="G103" s="23">
        <f>IF(AND($A103="",NOT(ISNUMBER(C103))),"",IF(AND(ISNUMBER(C103),ISNUMBER(D103),D103&lt;C103),"«Al» es anterior a «Del»",IF(NOT(ISNUMBER(B103)),"Falta el año de servicios",IFERROR(IF(B103&gt;N(INDEX(Trabajadores!$E$6:$E$45,MATCH($A103,Trabajadores!$A$6:$A$45,0))),"Año aún no cumplido: vacaciones adelantadas",""),"El trabajador no está en «Trabajadores»"))))</f>
      </c>
    </row>
    <row r="104" spans="1:7" x14ac:dyDescent="0.25">
      <c r="A104" s="19"/>
      <c r="B104" s="19"/>
      <c r="C104" s="24"/>
      <c r="D104" s="24"/>
      <c r="E104" s="21">
        <f>IF(AND(ISNUMBER(C104),ISNUMBER(D104)),IF(D104&gt;=C104,D104-C104+1,""),"")</f>
      </c>
      <c r="F104" s="19"/>
      <c r="G104" s="23">
        <f>IF(AND($A104="",NOT(ISNUMBER(C104))),"",IF(AND(ISNUMBER(C104),ISNUMBER(D104),D104&lt;C104),"«Al» es anterior a «Del»",IF(NOT(ISNUMBER(B104)),"Falta el año de servicios",IFERROR(IF(B104&gt;N(INDEX(Trabajadores!$E$6:$E$45,MATCH($A104,Trabajadores!$A$6:$A$45,0))),"Año aún no cumplido: vacaciones adelantadas",""),"El trabajador no está en «Trabajadores»"))))</f>
      </c>
    </row>
    <row r="105" spans="1:7" x14ac:dyDescent="0.25">
      <c r="A105" s="19"/>
      <c r="B105" s="19"/>
      <c r="C105" s="24"/>
      <c r="D105" s="24"/>
      <c r="E105" s="21">
        <f>IF(AND(ISNUMBER(C105),ISNUMBER(D105)),IF(D105&gt;=C105,D105-C105+1,""),"")</f>
      </c>
      <c r="F105" s="19"/>
      <c r="G105" s="23">
        <f>IF(AND($A105="",NOT(ISNUMBER(C105))),"",IF(AND(ISNUMBER(C105),ISNUMBER(D105),D105&lt;C105),"«Al» es anterior a «Del»",IF(NOT(ISNUMBER(B105)),"Falta el año de servicios",IFERROR(IF(B105&gt;N(INDEX(Trabajadores!$E$6:$E$45,MATCH($A105,Trabajadores!$A$6:$A$45,0))),"Año aún no cumplido: vacaciones adelantadas",""),"El trabajador no está en «Trabajadores»"))))</f>
      </c>
    </row>
    <row r="107" spans="1:1" x14ac:dyDescent="0.25">
      <c r="A107" s="6" t="s">
        <v>13</v>
      </c>
    </row>
    <row r="108" spans="1:1" x14ac:dyDescent="0.25">
      <c r="A108" s="7" t="s">
        <v>14</v>
      </c>
    </row>
    <row r="109" spans="1:1" x14ac:dyDescent="0.25">
      <c r="A109" s="8" t="s">
        <v>15</v>
      </c>
    </row>
    <row r="110" spans="1:1" x14ac:dyDescent="0.25">
      <c r="A110" s="7" t="s">
        <v>16</v>
      </c>
    </row>
  </sheetData>
  <mergeCells count="3">
    <mergeCell ref="A1:G1"/>
    <mergeCell ref="A2:G2"/>
    <mergeCell ref="A3:G3"/>
  </mergeCells>
  <dataValidations count="4">
    <dataValidation type="list" allowBlank="1" showErrorMessage="1" error="Usa un nombre de la hoja «Trabajadores»." sqref="A10:A105">
      <formula1>Trabajadores!$A$6:$A$45</formula1>
    </dataValidation>
    <dataValidation type="list" allowBlank="1" showErrorMessage="1" error="Usa un nombre de la hoja «Trabajadores»." sqref="A6:A105">
      <formula1>Trabajadores!$A$6:$A$45</formula1>
    </dataValidation>
    <dataValidation type="whole" operator="greaterThanOrEqual" allowBlank="1" showErrorMessage="1" error="El año de servicios es un número entero: 1, 2, 3…" sqref="B10:B105">
      <formula1>1</formula1>
    </dataValidation>
    <dataValidation type="whole" operator="greaterThanOrEqual" allowBlank="1" showErrorMessage="1" error="El año de servicios es un número entero: 1, 2, 3…" sqref="B6:B105">
      <formula1>1</formula1>
    </dataValidation>
  </dataValidations>
  <hyperlinks>
    <hyperlink ref="A109" r:id="rId1"/>
  </hyperlinks>
  <pageMargins left="0.7" right="0.7" top="0.75" bottom="0.75" header="0.3" footer="0.3"/>
  <pageSetup orientation="portrait" horizontalDpi="4294967295" verticalDpi="4294967295" scale="100" fitToWidth="1" fitToHeigh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33"/>
  <sheetFormatPr defaultRowHeight="15" outlineLevelRow="0" outlineLevelCol="0" x14ac:dyDescent="55"/>
  <sheetData>
    <row r="1" spans="1:1" x14ac:dyDescent="0.25">
      <c r="A1" t="s">
        <v>51</v>
      </c>
    </row>
    <row r="2" spans="1:1" x14ac:dyDescent="0.25">
      <c r="A2" s="25">
        <v>21916</v>
      </c>
    </row>
    <row r="3" spans="1:1" x14ac:dyDescent="0.25">
      <c r="A3" s="25">
        <v>21947</v>
      </c>
    </row>
    <row r="4" spans="1:1" x14ac:dyDescent="0.25">
      <c r="A4" s="25">
        <v>21976</v>
      </c>
    </row>
    <row r="5" spans="1:1" x14ac:dyDescent="0.25">
      <c r="A5" s="25">
        <v>22007</v>
      </c>
    </row>
    <row r="6" spans="1:1" x14ac:dyDescent="0.25">
      <c r="A6" s="25">
        <v>22037</v>
      </c>
    </row>
    <row r="7" spans="1:1" x14ac:dyDescent="0.25">
      <c r="A7" s="25">
        <v>22068</v>
      </c>
    </row>
    <row r="8" spans="1:1" x14ac:dyDescent="0.25">
      <c r="A8" s="25">
        <v>22098</v>
      </c>
    </row>
    <row r="9" spans="1:1" x14ac:dyDescent="0.25">
      <c r="A9" s="25">
        <v>22129</v>
      </c>
    </row>
    <row r="10" spans="1:1" x14ac:dyDescent="0.25">
      <c r="A10" s="25">
        <v>22160</v>
      </c>
    </row>
    <row r="11" spans="1:1" x14ac:dyDescent="0.25">
      <c r="A11" s="25">
        <v>22190</v>
      </c>
    </row>
    <row r="12" spans="1:1" x14ac:dyDescent="0.25">
      <c r="A12" s="25">
        <v>22221</v>
      </c>
    </row>
    <row r="13" spans="1:1" x14ac:dyDescent="0.25">
      <c r="A13" s="25">
        <v>22251</v>
      </c>
    </row>
    <row r="14" spans="1:1" x14ac:dyDescent="0.25">
      <c r="A14" s="25">
        <v>22282</v>
      </c>
    </row>
    <row r="15" spans="1:1" x14ac:dyDescent="0.25">
      <c r="A15" s="25">
        <v>22313</v>
      </c>
    </row>
    <row r="16" spans="1:1" x14ac:dyDescent="0.25">
      <c r="A16" s="25">
        <v>22341</v>
      </c>
    </row>
    <row r="17" spans="1:1" x14ac:dyDescent="0.25">
      <c r="A17" s="25">
        <v>22372</v>
      </c>
    </row>
    <row r="18" spans="1:1" x14ac:dyDescent="0.25">
      <c r="A18" s="25">
        <v>22402</v>
      </c>
    </row>
    <row r="19" spans="1:1" x14ac:dyDescent="0.25">
      <c r="A19" s="25">
        <v>22433</v>
      </c>
    </row>
    <row r="20" spans="1:1" x14ac:dyDescent="0.25">
      <c r="A20" s="25">
        <v>22463</v>
      </c>
    </row>
    <row r="21" spans="1:1" x14ac:dyDescent="0.25">
      <c r="A21" s="25">
        <v>22494</v>
      </c>
    </row>
    <row r="22" spans="1:1" x14ac:dyDescent="0.25">
      <c r="A22" s="25">
        <v>22525</v>
      </c>
    </row>
    <row r="23" spans="1:1" x14ac:dyDescent="0.25">
      <c r="A23" s="25">
        <v>22555</v>
      </c>
    </row>
    <row r="24" spans="1:1" x14ac:dyDescent="0.25">
      <c r="A24" s="25">
        <v>22586</v>
      </c>
    </row>
    <row r="25" spans="1:1" x14ac:dyDescent="0.25">
      <c r="A25" s="25">
        <v>22616</v>
      </c>
    </row>
    <row r="26" spans="1:1" x14ac:dyDescent="0.25">
      <c r="A26" s="25">
        <v>22647</v>
      </c>
    </row>
    <row r="27" spans="1:1" x14ac:dyDescent="0.25">
      <c r="A27" s="25">
        <v>22678</v>
      </c>
    </row>
    <row r="28" spans="1:1" x14ac:dyDescent="0.25">
      <c r="A28" s="25">
        <v>22706</v>
      </c>
    </row>
    <row r="29" spans="1:1" x14ac:dyDescent="0.25">
      <c r="A29" s="25">
        <v>22737</v>
      </c>
    </row>
    <row r="30" spans="1:1" x14ac:dyDescent="0.25">
      <c r="A30" s="25">
        <v>22767</v>
      </c>
    </row>
    <row r="31" spans="1:1" x14ac:dyDescent="0.25">
      <c r="A31" s="25">
        <v>22798</v>
      </c>
    </row>
    <row r="32" spans="1:1" x14ac:dyDescent="0.25">
      <c r="A32" s="25">
        <v>22828</v>
      </c>
    </row>
    <row r="33" spans="1:1" x14ac:dyDescent="0.25">
      <c r="A33" s="25">
        <v>22859</v>
      </c>
    </row>
    <row r="34" spans="1:1" x14ac:dyDescent="0.25">
      <c r="A34" s="25">
        <v>22890</v>
      </c>
    </row>
    <row r="35" spans="1:1" x14ac:dyDescent="0.25">
      <c r="A35" s="25">
        <v>22920</v>
      </c>
    </row>
    <row r="36" spans="1:1" x14ac:dyDescent="0.25">
      <c r="A36" s="25">
        <v>22951</v>
      </c>
    </row>
    <row r="37" spans="1:1" x14ac:dyDescent="0.25">
      <c r="A37" s="25">
        <v>22981</v>
      </c>
    </row>
    <row r="38" spans="1:1" x14ac:dyDescent="0.25">
      <c r="A38" s="25">
        <v>23012</v>
      </c>
    </row>
    <row r="39" spans="1:1" x14ac:dyDescent="0.25">
      <c r="A39" s="25">
        <v>23043</v>
      </c>
    </row>
    <row r="40" spans="1:1" x14ac:dyDescent="0.25">
      <c r="A40" s="25">
        <v>23071</v>
      </c>
    </row>
    <row r="41" spans="1:1" x14ac:dyDescent="0.25">
      <c r="A41" s="25">
        <v>23102</v>
      </c>
    </row>
    <row r="42" spans="1:1" x14ac:dyDescent="0.25">
      <c r="A42" s="25">
        <v>23132</v>
      </c>
    </row>
    <row r="43" spans="1:1" x14ac:dyDescent="0.25">
      <c r="A43" s="25">
        <v>23163</v>
      </c>
    </row>
    <row r="44" spans="1:1" x14ac:dyDescent="0.25">
      <c r="A44" s="25">
        <v>23193</v>
      </c>
    </row>
    <row r="45" spans="1:1" x14ac:dyDescent="0.25">
      <c r="A45" s="25">
        <v>23224</v>
      </c>
    </row>
    <row r="46" spans="1:1" x14ac:dyDescent="0.25">
      <c r="A46" s="25">
        <v>23255</v>
      </c>
    </row>
    <row r="47" spans="1:1" x14ac:dyDescent="0.25">
      <c r="A47" s="25">
        <v>23285</v>
      </c>
    </row>
    <row r="48" spans="1:1" x14ac:dyDescent="0.25">
      <c r="A48" s="25">
        <v>23316</v>
      </c>
    </row>
    <row r="49" spans="1:1" x14ac:dyDescent="0.25">
      <c r="A49" s="25">
        <v>23346</v>
      </c>
    </row>
    <row r="50" spans="1:1" x14ac:dyDescent="0.25">
      <c r="A50" s="25">
        <v>23377</v>
      </c>
    </row>
    <row r="51" spans="1:1" x14ac:dyDescent="0.25">
      <c r="A51" s="25">
        <v>23408</v>
      </c>
    </row>
    <row r="52" spans="1:1" x14ac:dyDescent="0.25">
      <c r="A52" s="25">
        <v>23437</v>
      </c>
    </row>
    <row r="53" spans="1:1" x14ac:dyDescent="0.25">
      <c r="A53" s="25">
        <v>23468</v>
      </c>
    </row>
    <row r="54" spans="1:1" x14ac:dyDescent="0.25">
      <c r="A54" s="25">
        <v>23498</v>
      </c>
    </row>
    <row r="55" spans="1:1" x14ac:dyDescent="0.25">
      <c r="A55" s="25">
        <v>23529</v>
      </c>
    </row>
    <row r="56" spans="1:1" x14ac:dyDescent="0.25">
      <c r="A56" s="25">
        <v>23559</v>
      </c>
    </row>
    <row r="57" spans="1:1" x14ac:dyDescent="0.25">
      <c r="A57" s="25">
        <v>23590</v>
      </c>
    </row>
    <row r="58" spans="1:1" x14ac:dyDescent="0.25">
      <c r="A58" s="25">
        <v>23621</v>
      </c>
    </row>
    <row r="59" spans="1:1" x14ac:dyDescent="0.25">
      <c r="A59" s="25">
        <v>23651</v>
      </c>
    </row>
    <row r="60" spans="1:1" x14ac:dyDescent="0.25">
      <c r="A60" s="25">
        <v>23682</v>
      </c>
    </row>
    <row r="61" spans="1:1" x14ac:dyDescent="0.25">
      <c r="A61" s="25">
        <v>23712</v>
      </c>
    </row>
    <row r="62" spans="1:1" x14ac:dyDescent="0.25">
      <c r="A62" s="25">
        <v>23743</v>
      </c>
    </row>
    <row r="63" spans="1:1" x14ac:dyDescent="0.25">
      <c r="A63" s="25">
        <v>23774</v>
      </c>
    </row>
    <row r="64" spans="1:1" x14ac:dyDescent="0.25">
      <c r="A64" s="25">
        <v>23802</v>
      </c>
    </row>
    <row r="65" spans="1:1" x14ac:dyDescent="0.25">
      <c r="A65" s="25">
        <v>23833</v>
      </c>
    </row>
    <row r="66" spans="1:1" x14ac:dyDescent="0.25">
      <c r="A66" s="25">
        <v>23863</v>
      </c>
    </row>
    <row r="67" spans="1:1" x14ac:dyDescent="0.25">
      <c r="A67" s="25">
        <v>23894</v>
      </c>
    </row>
    <row r="68" spans="1:1" x14ac:dyDescent="0.25">
      <c r="A68" s="25">
        <v>23924</v>
      </c>
    </row>
    <row r="69" spans="1:1" x14ac:dyDescent="0.25">
      <c r="A69" s="25">
        <v>23955</v>
      </c>
    </row>
    <row r="70" spans="1:1" x14ac:dyDescent="0.25">
      <c r="A70" s="25">
        <v>23986</v>
      </c>
    </row>
    <row r="71" spans="1:1" x14ac:dyDescent="0.25">
      <c r="A71" s="25">
        <v>24016</v>
      </c>
    </row>
    <row r="72" spans="1:1" x14ac:dyDescent="0.25">
      <c r="A72" s="25">
        <v>24047</v>
      </c>
    </row>
    <row r="73" spans="1:1" x14ac:dyDescent="0.25">
      <c r="A73" s="25">
        <v>24077</v>
      </c>
    </row>
    <row r="74" spans="1:1" x14ac:dyDescent="0.25">
      <c r="A74" s="25">
        <v>24108</v>
      </c>
    </row>
    <row r="75" spans="1:1" x14ac:dyDescent="0.25">
      <c r="A75" s="25">
        <v>24139</v>
      </c>
    </row>
    <row r="76" spans="1:1" x14ac:dyDescent="0.25">
      <c r="A76" s="25">
        <v>24167</v>
      </c>
    </row>
    <row r="77" spans="1:1" x14ac:dyDescent="0.25">
      <c r="A77" s="25">
        <v>24198</v>
      </c>
    </row>
    <row r="78" spans="1:1" x14ac:dyDescent="0.25">
      <c r="A78" s="25">
        <v>24228</v>
      </c>
    </row>
    <row r="79" spans="1:1" x14ac:dyDescent="0.25">
      <c r="A79" s="25">
        <v>24259</v>
      </c>
    </row>
    <row r="80" spans="1:1" x14ac:dyDescent="0.25">
      <c r="A80" s="25">
        <v>24289</v>
      </c>
    </row>
    <row r="81" spans="1:1" x14ac:dyDescent="0.25">
      <c r="A81" s="25">
        <v>24320</v>
      </c>
    </row>
    <row r="82" spans="1:1" x14ac:dyDescent="0.25">
      <c r="A82" s="25">
        <v>24351</v>
      </c>
    </row>
    <row r="83" spans="1:1" x14ac:dyDescent="0.25">
      <c r="A83" s="25">
        <v>24381</v>
      </c>
    </row>
    <row r="84" spans="1:1" x14ac:dyDescent="0.25">
      <c r="A84" s="25">
        <v>24412</v>
      </c>
    </row>
    <row r="85" spans="1:1" x14ac:dyDescent="0.25">
      <c r="A85" s="25">
        <v>24442</v>
      </c>
    </row>
    <row r="86" spans="1:1" x14ac:dyDescent="0.25">
      <c r="A86" s="25">
        <v>24473</v>
      </c>
    </row>
    <row r="87" spans="1:1" x14ac:dyDescent="0.25">
      <c r="A87" s="25">
        <v>24504</v>
      </c>
    </row>
    <row r="88" spans="1:1" x14ac:dyDescent="0.25">
      <c r="A88" s="25">
        <v>24532</v>
      </c>
    </row>
    <row r="89" spans="1:1" x14ac:dyDescent="0.25">
      <c r="A89" s="25">
        <v>24563</v>
      </c>
    </row>
    <row r="90" spans="1:1" x14ac:dyDescent="0.25">
      <c r="A90" s="25">
        <v>24593</v>
      </c>
    </row>
    <row r="91" spans="1:1" x14ac:dyDescent="0.25">
      <c r="A91" s="25">
        <v>24624</v>
      </c>
    </row>
    <row r="92" spans="1:1" x14ac:dyDescent="0.25">
      <c r="A92" s="25">
        <v>24654</v>
      </c>
    </row>
    <row r="93" spans="1:1" x14ac:dyDescent="0.25">
      <c r="A93" s="25">
        <v>24685</v>
      </c>
    </row>
    <row r="94" spans="1:1" x14ac:dyDescent="0.25">
      <c r="A94" s="25">
        <v>24716</v>
      </c>
    </row>
    <row r="95" spans="1:1" x14ac:dyDescent="0.25">
      <c r="A95" s="25">
        <v>24746</v>
      </c>
    </row>
    <row r="96" spans="1:1" x14ac:dyDescent="0.25">
      <c r="A96" s="25">
        <v>24777</v>
      </c>
    </row>
    <row r="97" spans="1:1" x14ac:dyDescent="0.25">
      <c r="A97" s="25">
        <v>24807</v>
      </c>
    </row>
    <row r="98" spans="1:1" x14ac:dyDescent="0.25">
      <c r="A98" s="25">
        <v>24838</v>
      </c>
    </row>
    <row r="99" spans="1:1" x14ac:dyDescent="0.25">
      <c r="A99" s="25">
        <v>24869</v>
      </c>
    </row>
    <row r="100" spans="1:1" x14ac:dyDescent="0.25">
      <c r="A100" s="25">
        <v>24898</v>
      </c>
    </row>
    <row r="101" spans="1:1" x14ac:dyDescent="0.25">
      <c r="A101" s="25">
        <v>24929</v>
      </c>
    </row>
    <row r="102" spans="1:1" x14ac:dyDescent="0.25">
      <c r="A102" s="25">
        <v>24959</v>
      </c>
    </row>
    <row r="103" spans="1:1" x14ac:dyDescent="0.25">
      <c r="A103" s="25">
        <v>24990</v>
      </c>
    </row>
    <row r="104" spans="1:1" x14ac:dyDescent="0.25">
      <c r="A104" s="25">
        <v>25020</v>
      </c>
    </row>
    <row r="105" spans="1:1" x14ac:dyDescent="0.25">
      <c r="A105" s="25">
        <v>25051</v>
      </c>
    </row>
    <row r="106" spans="1:1" x14ac:dyDescent="0.25">
      <c r="A106" s="25">
        <v>25082</v>
      </c>
    </row>
    <row r="107" spans="1:1" x14ac:dyDescent="0.25">
      <c r="A107" s="25">
        <v>25112</v>
      </c>
    </row>
    <row r="108" spans="1:1" x14ac:dyDescent="0.25">
      <c r="A108" s="25">
        <v>25143</v>
      </c>
    </row>
    <row r="109" spans="1:1" x14ac:dyDescent="0.25">
      <c r="A109" s="25">
        <v>25173</v>
      </c>
    </row>
    <row r="110" spans="1:1" x14ac:dyDescent="0.25">
      <c r="A110" s="25">
        <v>25204</v>
      </c>
    </row>
    <row r="111" spans="1:1" x14ac:dyDescent="0.25">
      <c r="A111" s="25">
        <v>25235</v>
      </c>
    </row>
    <row r="112" spans="1:1" x14ac:dyDescent="0.25">
      <c r="A112" s="25">
        <v>25263</v>
      </c>
    </row>
    <row r="113" spans="1:1" x14ac:dyDescent="0.25">
      <c r="A113" s="25">
        <v>25294</v>
      </c>
    </row>
    <row r="114" spans="1:1" x14ac:dyDescent="0.25">
      <c r="A114" s="25">
        <v>25324</v>
      </c>
    </row>
    <row r="115" spans="1:1" x14ac:dyDescent="0.25">
      <c r="A115" s="25">
        <v>25355</v>
      </c>
    </row>
    <row r="116" spans="1:1" x14ac:dyDescent="0.25">
      <c r="A116" s="25">
        <v>25385</v>
      </c>
    </row>
    <row r="117" spans="1:1" x14ac:dyDescent="0.25">
      <c r="A117" s="25">
        <v>25416</v>
      </c>
    </row>
    <row r="118" spans="1:1" x14ac:dyDescent="0.25">
      <c r="A118" s="25">
        <v>25447</v>
      </c>
    </row>
    <row r="119" spans="1:1" x14ac:dyDescent="0.25">
      <c r="A119" s="25">
        <v>25477</v>
      </c>
    </row>
    <row r="120" spans="1:1" x14ac:dyDescent="0.25">
      <c r="A120" s="25">
        <v>25508</v>
      </c>
    </row>
    <row r="121" spans="1:1" x14ac:dyDescent="0.25">
      <c r="A121" s="25">
        <v>25538</v>
      </c>
    </row>
    <row r="122" spans="1:1" x14ac:dyDescent="0.25">
      <c r="A122" s="25">
        <v>25569</v>
      </c>
    </row>
    <row r="123" spans="1:1" x14ac:dyDescent="0.25">
      <c r="A123" s="25">
        <v>25600</v>
      </c>
    </row>
    <row r="124" spans="1:1" x14ac:dyDescent="0.25">
      <c r="A124" s="25">
        <v>25628</v>
      </c>
    </row>
    <row r="125" spans="1:1" x14ac:dyDescent="0.25">
      <c r="A125" s="25">
        <v>25659</v>
      </c>
    </row>
    <row r="126" spans="1:1" x14ac:dyDescent="0.25">
      <c r="A126" s="25">
        <v>25689</v>
      </c>
    </row>
    <row r="127" spans="1:1" x14ac:dyDescent="0.25">
      <c r="A127" s="25">
        <v>25720</v>
      </c>
    </row>
    <row r="128" spans="1:1" x14ac:dyDescent="0.25">
      <c r="A128" s="25">
        <v>25750</v>
      </c>
    </row>
    <row r="129" spans="1:1" x14ac:dyDescent="0.25">
      <c r="A129" s="25">
        <v>25781</v>
      </c>
    </row>
    <row r="130" spans="1:1" x14ac:dyDescent="0.25">
      <c r="A130" s="25">
        <v>25812</v>
      </c>
    </row>
    <row r="131" spans="1:1" x14ac:dyDescent="0.25">
      <c r="A131" s="25">
        <v>25842</v>
      </c>
    </row>
    <row r="132" spans="1:1" x14ac:dyDescent="0.25">
      <c r="A132" s="25">
        <v>25873</v>
      </c>
    </row>
    <row r="133" spans="1:1" x14ac:dyDescent="0.25">
      <c r="A133" s="25">
        <v>25903</v>
      </c>
    </row>
    <row r="134" spans="1:1" x14ac:dyDescent="0.25">
      <c r="A134" s="25">
        <v>25934</v>
      </c>
    </row>
    <row r="135" spans="1:1" x14ac:dyDescent="0.25">
      <c r="A135" s="25">
        <v>25965</v>
      </c>
    </row>
    <row r="136" spans="1:1" x14ac:dyDescent="0.25">
      <c r="A136" s="25">
        <v>25993</v>
      </c>
    </row>
    <row r="137" spans="1:1" x14ac:dyDescent="0.25">
      <c r="A137" s="25">
        <v>26024</v>
      </c>
    </row>
    <row r="138" spans="1:1" x14ac:dyDescent="0.25">
      <c r="A138" s="25">
        <v>26054</v>
      </c>
    </row>
    <row r="139" spans="1:1" x14ac:dyDescent="0.25">
      <c r="A139" s="25">
        <v>26085</v>
      </c>
    </row>
    <row r="140" spans="1:1" x14ac:dyDescent="0.25">
      <c r="A140" s="25">
        <v>26115</v>
      </c>
    </row>
    <row r="141" spans="1:1" x14ac:dyDescent="0.25">
      <c r="A141" s="25">
        <v>26146</v>
      </c>
    </row>
    <row r="142" spans="1:1" x14ac:dyDescent="0.25">
      <c r="A142" s="25">
        <v>26177</v>
      </c>
    </row>
    <row r="143" spans="1:1" x14ac:dyDescent="0.25">
      <c r="A143" s="25">
        <v>26207</v>
      </c>
    </row>
    <row r="144" spans="1:1" x14ac:dyDescent="0.25">
      <c r="A144" s="25">
        <v>26238</v>
      </c>
    </row>
    <row r="145" spans="1:1" x14ac:dyDescent="0.25">
      <c r="A145" s="25">
        <v>26268</v>
      </c>
    </row>
    <row r="146" spans="1:1" x14ac:dyDescent="0.25">
      <c r="A146" s="25">
        <v>26299</v>
      </c>
    </row>
    <row r="147" spans="1:1" x14ac:dyDescent="0.25">
      <c r="A147" s="25">
        <v>26330</v>
      </c>
    </row>
    <row r="148" spans="1:1" x14ac:dyDescent="0.25">
      <c r="A148" s="25">
        <v>26359</v>
      </c>
    </row>
    <row r="149" spans="1:1" x14ac:dyDescent="0.25">
      <c r="A149" s="25">
        <v>26390</v>
      </c>
    </row>
    <row r="150" spans="1:1" x14ac:dyDescent="0.25">
      <c r="A150" s="25">
        <v>26420</v>
      </c>
    </row>
    <row r="151" spans="1:1" x14ac:dyDescent="0.25">
      <c r="A151" s="25">
        <v>26451</v>
      </c>
    </row>
    <row r="152" spans="1:1" x14ac:dyDescent="0.25">
      <c r="A152" s="25">
        <v>26481</v>
      </c>
    </row>
    <row r="153" spans="1:1" x14ac:dyDescent="0.25">
      <c r="A153" s="25">
        <v>26512</v>
      </c>
    </row>
    <row r="154" spans="1:1" x14ac:dyDescent="0.25">
      <c r="A154" s="25">
        <v>26543</v>
      </c>
    </row>
    <row r="155" spans="1:1" x14ac:dyDescent="0.25">
      <c r="A155" s="25">
        <v>26573</v>
      </c>
    </row>
    <row r="156" spans="1:1" x14ac:dyDescent="0.25">
      <c r="A156" s="25">
        <v>26604</v>
      </c>
    </row>
    <row r="157" spans="1:1" x14ac:dyDescent="0.25">
      <c r="A157" s="25">
        <v>26634</v>
      </c>
    </row>
    <row r="158" spans="1:1" x14ac:dyDescent="0.25">
      <c r="A158" s="25">
        <v>26665</v>
      </c>
    </row>
    <row r="159" spans="1:1" x14ac:dyDescent="0.25">
      <c r="A159" s="25">
        <v>26696</v>
      </c>
    </row>
    <row r="160" spans="1:1" x14ac:dyDescent="0.25">
      <c r="A160" s="25">
        <v>26724</v>
      </c>
    </row>
    <row r="161" spans="1:1" x14ac:dyDescent="0.25">
      <c r="A161" s="25">
        <v>26755</v>
      </c>
    </row>
    <row r="162" spans="1:1" x14ac:dyDescent="0.25">
      <c r="A162" s="25">
        <v>26785</v>
      </c>
    </row>
    <row r="163" spans="1:1" x14ac:dyDescent="0.25">
      <c r="A163" s="25">
        <v>26816</v>
      </c>
    </row>
    <row r="164" spans="1:1" x14ac:dyDescent="0.25">
      <c r="A164" s="25">
        <v>26846</v>
      </c>
    </row>
    <row r="165" spans="1:1" x14ac:dyDescent="0.25">
      <c r="A165" s="25">
        <v>26877</v>
      </c>
    </row>
    <row r="166" spans="1:1" x14ac:dyDescent="0.25">
      <c r="A166" s="25">
        <v>26908</v>
      </c>
    </row>
    <row r="167" spans="1:1" x14ac:dyDescent="0.25">
      <c r="A167" s="25">
        <v>26938</v>
      </c>
    </row>
    <row r="168" spans="1:1" x14ac:dyDescent="0.25">
      <c r="A168" s="25">
        <v>26969</v>
      </c>
    </row>
    <row r="169" spans="1:1" x14ac:dyDescent="0.25">
      <c r="A169" s="25">
        <v>26999</v>
      </c>
    </row>
    <row r="170" spans="1:1" x14ac:dyDescent="0.25">
      <c r="A170" s="25">
        <v>27030</v>
      </c>
    </row>
    <row r="171" spans="1:1" x14ac:dyDescent="0.25">
      <c r="A171" s="25">
        <v>27061</v>
      </c>
    </row>
    <row r="172" spans="1:1" x14ac:dyDescent="0.25">
      <c r="A172" s="25">
        <v>27089</v>
      </c>
    </row>
    <row r="173" spans="1:1" x14ac:dyDescent="0.25">
      <c r="A173" s="25">
        <v>27120</v>
      </c>
    </row>
    <row r="174" spans="1:1" x14ac:dyDescent="0.25">
      <c r="A174" s="25">
        <v>27150</v>
      </c>
    </row>
    <row r="175" spans="1:1" x14ac:dyDescent="0.25">
      <c r="A175" s="25">
        <v>27181</v>
      </c>
    </row>
    <row r="176" spans="1:1" x14ac:dyDescent="0.25">
      <c r="A176" s="25">
        <v>27211</v>
      </c>
    </row>
    <row r="177" spans="1:1" x14ac:dyDescent="0.25">
      <c r="A177" s="25">
        <v>27242</v>
      </c>
    </row>
    <row r="178" spans="1:1" x14ac:dyDescent="0.25">
      <c r="A178" s="25">
        <v>27273</v>
      </c>
    </row>
    <row r="179" spans="1:1" x14ac:dyDescent="0.25">
      <c r="A179" s="25">
        <v>27303</v>
      </c>
    </row>
    <row r="180" spans="1:1" x14ac:dyDescent="0.25">
      <c r="A180" s="25">
        <v>27334</v>
      </c>
    </row>
    <row r="181" spans="1:1" x14ac:dyDescent="0.25">
      <c r="A181" s="25">
        <v>27364</v>
      </c>
    </row>
    <row r="182" spans="1:1" x14ac:dyDescent="0.25">
      <c r="A182" s="25">
        <v>27395</v>
      </c>
    </row>
    <row r="183" spans="1:1" x14ac:dyDescent="0.25">
      <c r="A183" s="25">
        <v>27426</v>
      </c>
    </row>
    <row r="184" spans="1:1" x14ac:dyDescent="0.25">
      <c r="A184" s="25">
        <v>27454</v>
      </c>
    </row>
    <row r="185" spans="1:1" x14ac:dyDescent="0.25">
      <c r="A185" s="25">
        <v>27485</v>
      </c>
    </row>
    <row r="186" spans="1:1" x14ac:dyDescent="0.25">
      <c r="A186" s="25">
        <v>27515</v>
      </c>
    </row>
    <row r="187" spans="1:1" x14ac:dyDescent="0.25">
      <c r="A187" s="25">
        <v>27546</v>
      </c>
    </row>
    <row r="188" spans="1:1" x14ac:dyDescent="0.25">
      <c r="A188" s="25">
        <v>27576</v>
      </c>
    </row>
    <row r="189" spans="1:1" x14ac:dyDescent="0.25">
      <c r="A189" s="25">
        <v>27607</v>
      </c>
    </row>
    <row r="190" spans="1:1" x14ac:dyDescent="0.25">
      <c r="A190" s="25">
        <v>27638</v>
      </c>
    </row>
    <row r="191" spans="1:1" x14ac:dyDescent="0.25">
      <c r="A191" s="25">
        <v>27668</v>
      </c>
    </row>
    <row r="192" spans="1:1" x14ac:dyDescent="0.25">
      <c r="A192" s="25">
        <v>27699</v>
      </c>
    </row>
    <row r="193" spans="1:1" x14ac:dyDescent="0.25">
      <c r="A193" s="25">
        <v>27729</v>
      </c>
    </row>
    <row r="194" spans="1:1" x14ac:dyDescent="0.25">
      <c r="A194" s="25">
        <v>27760</v>
      </c>
    </row>
    <row r="195" spans="1:1" x14ac:dyDescent="0.25">
      <c r="A195" s="25">
        <v>27791</v>
      </c>
    </row>
    <row r="196" spans="1:1" x14ac:dyDescent="0.25">
      <c r="A196" s="25">
        <v>27820</v>
      </c>
    </row>
    <row r="197" spans="1:1" x14ac:dyDescent="0.25">
      <c r="A197" s="25">
        <v>27851</v>
      </c>
    </row>
    <row r="198" spans="1:1" x14ac:dyDescent="0.25">
      <c r="A198" s="25">
        <v>27881</v>
      </c>
    </row>
    <row r="199" spans="1:1" x14ac:dyDescent="0.25">
      <c r="A199" s="25">
        <v>27912</v>
      </c>
    </row>
    <row r="200" spans="1:1" x14ac:dyDescent="0.25">
      <c r="A200" s="25">
        <v>27942</v>
      </c>
    </row>
    <row r="201" spans="1:1" x14ac:dyDescent="0.25">
      <c r="A201" s="25">
        <v>27973</v>
      </c>
    </row>
    <row r="202" spans="1:1" x14ac:dyDescent="0.25">
      <c r="A202" s="25">
        <v>28004</v>
      </c>
    </row>
    <row r="203" spans="1:1" x14ac:dyDescent="0.25">
      <c r="A203" s="25">
        <v>28034</v>
      </c>
    </row>
    <row r="204" spans="1:1" x14ac:dyDescent="0.25">
      <c r="A204" s="25">
        <v>28065</v>
      </c>
    </row>
    <row r="205" spans="1:1" x14ac:dyDescent="0.25">
      <c r="A205" s="25">
        <v>28095</v>
      </c>
    </row>
    <row r="206" spans="1:1" x14ac:dyDescent="0.25">
      <c r="A206" s="25">
        <v>28126</v>
      </c>
    </row>
    <row r="207" spans="1:1" x14ac:dyDescent="0.25">
      <c r="A207" s="25">
        <v>28157</v>
      </c>
    </row>
    <row r="208" spans="1:1" x14ac:dyDescent="0.25">
      <c r="A208" s="25">
        <v>28185</v>
      </c>
    </row>
    <row r="209" spans="1:1" x14ac:dyDescent="0.25">
      <c r="A209" s="25">
        <v>28216</v>
      </c>
    </row>
    <row r="210" spans="1:1" x14ac:dyDescent="0.25">
      <c r="A210" s="25">
        <v>28246</v>
      </c>
    </row>
    <row r="211" spans="1:1" x14ac:dyDescent="0.25">
      <c r="A211" s="25">
        <v>28277</v>
      </c>
    </row>
    <row r="212" spans="1:1" x14ac:dyDescent="0.25">
      <c r="A212" s="25">
        <v>28307</v>
      </c>
    </row>
    <row r="213" spans="1:1" x14ac:dyDescent="0.25">
      <c r="A213" s="25">
        <v>28338</v>
      </c>
    </row>
    <row r="214" spans="1:1" x14ac:dyDescent="0.25">
      <c r="A214" s="25">
        <v>28369</v>
      </c>
    </row>
    <row r="215" spans="1:1" x14ac:dyDescent="0.25">
      <c r="A215" s="25">
        <v>28399</v>
      </c>
    </row>
    <row r="216" spans="1:1" x14ac:dyDescent="0.25">
      <c r="A216" s="25">
        <v>28430</v>
      </c>
    </row>
    <row r="217" spans="1:1" x14ac:dyDescent="0.25">
      <c r="A217" s="25">
        <v>28460</v>
      </c>
    </row>
    <row r="218" spans="1:1" x14ac:dyDescent="0.25">
      <c r="A218" s="25">
        <v>28491</v>
      </c>
    </row>
    <row r="219" spans="1:1" x14ac:dyDescent="0.25">
      <c r="A219" s="25">
        <v>28522</v>
      </c>
    </row>
    <row r="220" spans="1:1" x14ac:dyDescent="0.25">
      <c r="A220" s="25">
        <v>28550</v>
      </c>
    </row>
    <row r="221" spans="1:1" x14ac:dyDescent="0.25">
      <c r="A221" s="25">
        <v>28581</v>
      </c>
    </row>
    <row r="222" spans="1:1" x14ac:dyDescent="0.25">
      <c r="A222" s="25">
        <v>28611</v>
      </c>
    </row>
    <row r="223" spans="1:1" x14ac:dyDescent="0.25">
      <c r="A223" s="25">
        <v>28642</v>
      </c>
    </row>
    <row r="224" spans="1:1" x14ac:dyDescent="0.25">
      <c r="A224" s="25">
        <v>28672</v>
      </c>
    </row>
    <row r="225" spans="1:1" x14ac:dyDescent="0.25">
      <c r="A225" s="25">
        <v>28703</v>
      </c>
    </row>
    <row r="226" spans="1:1" x14ac:dyDescent="0.25">
      <c r="A226" s="25">
        <v>28734</v>
      </c>
    </row>
    <row r="227" spans="1:1" x14ac:dyDescent="0.25">
      <c r="A227" s="25">
        <v>28764</v>
      </c>
    </row>
    <row r="228" spans="1:1" x14ac:dyDescent="0.25">
      <c r="A228" s="25">
        <v>28795</v>
      </c>
    </row>
    <row r="229" spans="1:1" x14ac:dyDescent="0.25">
      <c r="A229" s="25">
        <v>28825</v>
      </c>
    </row>
    <row r="230" spans="1:1" x14ac:dyDescent="0.25">
      <c r="A230" s="25">
        <v>28856</v>
      </c>
    </row>
    <row r="231" spans="1:1" x14ac:dyDescent="0.25">
      <c r="A231" s="25">
        <v>28887</v>
      </c>
    </row>
    <row r="232" spans="1:1" x14ac:dyDescent="0.25">
      <c r="A232" s="25">
        <v>28915</v>
      </c>
    </row>
    <row r="233" spans="1:1" x14ac:dyDescent="0.25">
      <c r="A233" s="25">
        <v>28946</v>
      </c>
    </row>
    <row r="234" spans="1:1" x14ac:dyDescent="0.25">
      <c r="A234" s="25">
        <v>28976</v>
      </c>
    </row>
    <row r="235" spans="1:1" x14ac:dyDescent="0.25">
      <c r="A235" s="25">
        <v>29007</v>
      </c>
    </row>
    <row r="236" spans="1:1" x14ac:dyDescent="0.25">
      <c r="A236" s="25">
        <v>29037</v>
      </c>
    </row>
    <row r="237" spans="1:1" x14ac:dyDescent="0.25">
      <c r="A237" s="25">
        <v>29068</v>
      </c>
    </row>
    <row r="238" spans="1:1" x14ac:dyDescent="0.25">
      <c r="A238" s="25">
        <v>29099</v>
      </c>
    </row>
    <row r="239" spans="1:1" x14ac:dyDescent="0.25">
      <c r="A239" s="25">
        <v>29129</v>
      </c>
    </row>
    <row r="240" spans="1:1" x14ac:dyDescent="0.25">
      <c r="A240" s="25">
        <v>29160</v>
      </c>
    </row>
    <row r="241" spans="1:1" x14ac:dyDescent="0.25">
      <c r="A241" s="25">
        <v>29190</v>
      </c>
    </row>
    <row r="242" spans="1:1" x14ac:dyDescent="0.25">
      <c r="A242" s="25">
        <v>29221</v>
      </c>
    </row>
    <row r="243" spans="1:1" x14ac:dyDescent="0.25">
      <c r="A243" s="25">
        <v>29252</v>
      </c>
    </row>
    <row r="244" spans="1:1" x14ac:dyDescent="0.25">
      <c r="A244" s="25">
        <v>29281</v>
      </c>
    </row>
    <row r="245" spans="1:1" x14ac:dyDescent="0.25">
      <c r="A245" s="25">
        <v>29312</v>
      </c>
    </row>
    <row r="246" spans="1:1" x14ac:dyDescent="0.25">
      <c r="A246" s="25">
        <v>29342</v>
      </c>
    </row>
    <row r="247" spans="1:1" x14ac:dyDescent="0.25">
      <c r="A247" s="25">
        <v>29373</v>
      </c>
    </row>
    <row r="248" spans="1:1" x14ac:dyDescent="0.25">
      <c r="A248" s="25">
        <v>29403</v>
      </c>
    </row>
    <row r="249" spans="1:1" x14ac:dyDescent="0.25">
      <c r="A249" s="25">
        <v>29434</v>
      </c>
    </row>
    <row r="250" spans="1:1" x14ac:dyDescent="0.25">
      <c r="A250" s="25">
        <v>29465</v>
      </c>
    </row>
    <row r="251" spans="1:1" x14ac:dyDescent="0.25">
      <c r="A251" s="25">
        <v>29495</v>
      </c>
    </row>
    <row r="252" spans="1:1" x14ac:dyDescent="0.25">
      <c r="A252" s="25">
        <v>29526</v>
      </c>
    </row>
    <row r="253" spans="1:1" x14ac:dyDescent="0.25">
      <c r="A253" s="25">
        <v>29556</v>
      </c>
    </row>
    <row r="254" spans="1:1" x14ac:dyDescent="0.25">
      <c r="A254" s="25">
        <v>29587</v>
      </c>
    </row>
    <row r="255" spans="1:1" x14ac:dyDescent="0.25">
      <c r="A255" s="25">
        <v>29618</v>
      </c>
    </row>
    <row r="256" spans="1:1" x14ac:dyDescent="0.25">
      <c r="A256" s="25">
        <v>29646</v>
      </c>
    </row>
    <row r="257" spans="1:1" x14ac:dyDescent="0.25">
      <c r="A257" s="25">
        <v>29677</v>
      </c>
    </row>
    <row r="258" spans="1:1" x14ac:dyDescent="0.25">
      <c r="A258" s="25">
        <v>29707</v>
      </c>
    </row>
    <row r="259" spans="1:1" x14ac:dyDescent="0.25">
      <c r="A259" s="25">
        <v>29738</v>
      </c>
    </row>
    <row r="260" spans="1:1" x14ac:dyDescent="0.25">
      <c r="A260" s="25">
        <v>29768</v>
      </c>
    </row>
    <row r="261" spans="1:1" x14ac:dyDescent="0.25">
      <c r="A261" s="25">
        <v>29799</v>
      </c>
    </row>
    <row r="262" spans="1:1" x14ac:dyDescent="0.25">
      <c r="A262" s="25">
        <v>29830</v>
      </c>
    </row>
    <row r="263" spans="1:1" x14ac:dyDescent="0.25">
      <c r="A263" s="25">
        <v>29860</v>
      </c>
    </row>
    <row r="264" spans="1:1" x14ac:dyDescent="0.25">
      <c r="A264" s="25">
        <v>29891</v>
      </c>
    </row>
    <row r="265" spans="1:1" x14ac:dyDescent="0.25">
      <c r="A265" s="25">
        <v>29921</v>
      </c>
    </row>
    <row r="266" spans="1:1" x14ac:dyDescent="0.25">
      <c r="A266" s="25">
        <v>29952</v>
      </c>
    </row>
    <row r="267" spans="1:1" x14ac:dyDescent="0.25">
      <c r="A267" s="25">
        <v>29983</v>
      </c>
    </row>
    <row r="268" spans="1:1" x14ac:dyDescent="0.25">
      <c r="A268" s="25">
        <v>30011</v>
      </c>
    </row>
    <row r="269" spans="1:1" x14ac:dyDescent="0.25">
      <c r="A269" s="25">
        <v>30042</v>
      </c>
    </row>
    <row r="270" spans="1:1" x14ac:dyDescent="0.25">
      <c r="A270" s="25">
        <v>30072</v>
      </c>
    </row>
    <row r="271" spans="1:1" x14ac:dyDescent="0.25">
      <c r="A271" s="25">
        <v>30103</v>
      </c>
    </row>
    <row r="272" spans="1:1" x14ac:dyDescent="0.25">
      <c r="A272" s="25">
        <v>30133</v>
      </c>
    </row>
    <row r="273" spans="1:1" x14ac:dyDescent="0.25">
      <c r="A273" s="25">
        <v>30164</v>
      </c>
    </row>
    <row r="274" spans="1:1" x14ac:dyDescent="0.25">
      <c r="A274" s="25">
        <v>30195</v>
      </c>
    </row>
    <row r="275" spans="1:1" x14ac:dyDescent="0.25">
      <c r="A275" s="25">
        <v>30225</v>
      </c>
    </row>
    <row r="276" spans="1:1" x14ac:dyDescent="0.25">
      <c r="A276" s="25">
        <v>30256</v>
      </c>
    </row>
    <row r="277" spans="1:1" x14ac:dyDescent="0.25">
      <c r="A277" s="25">
        <v>30286</v>
      </c>
    </row>
    <row r="278" spans="1:1" x14ac:dyDescent="0.25">
      <c r="A278" s="25">
        <v>30317</v>
      </c>
    </row>
    <row r="279" spans="1:1" x14ac:dyDescent="0.25">
      <c r="A279" s="25">
        <v>30348</v>
      </c>
    </row>
    <row r="280" spans="1:1" x14ac:dyDescent="0.25">
      <c r="A280" s="25">
        <v>30376</v>
      </c>
    </row>
    <row r="281" spans="1:1" x14ac:dyDescent="0.25">
      <c r="A281" s="25">
        <v>30407</v>
      </c>
    </row>
    <row r="282" spans="1:1" x14ac:dyDescent="0.25">
      <c r="A282" s="25">
        <v>30437</v>
      </c>
    </row>
    <row r="283" spans="1:1" x14ac:dyDescent="0.25">
      <c r="A283" s="25">
        <v>30468</v>
      </c>
    </row>
    <row r="284" spans="1:1" x14ac:dyDescent="0.25">
      <c r="A284" s="25">
        <v>30498</v>
      </c>
    </row>
    <row r="285" spans="1:1" x14ac:dyDescent="0.25">
      <c r="A285" s="25">
        <v>30529</v>
      </c>
    </row>
    <row r="286" spans="1:1" x14ac:dyDescent="0.25">
      <c r="A286" s="25">
        <v>30560</v>
      </c>
    </row>
    <row r="287" spans="1:1" x14ac:dyDescent="0.25">
      <c r="A287" s="25">
        <v>30590</v>
      </c>
    </row>
    <row r="288" spans="1:1" x14ac:dyDescent="0.25">
      <c r="A288" s="25">
        <v>30621</v>
      </c>
    </row>
    <row r="289" spans="1:1" x14ac:dyDescent="0.25">
      <c r="A289" s="25">
        <v>30651</v>
      </c>
    </row>
    <row r="290" spans="1:1" x14ac:dyDescent="0.25">
      <c r="A290" s="25">
        <v>30682</v>
      </c>
    </row>
    <row r="291" spans="1:1" x14ac:dyDescent="0.25">
      <c r="A291" s="25">
        <v>30713</v>
      </c>
    </row>
    <row r="292" spans="1:1" x14ac:dyDescent="0.25">
      <c r="A292" s="25">
        <v>30742</v>
      </c>
    </row>
    <row r="293" spans="1:1" x14ac:dyDescent="0.25">
      <c r="A293" s="25">
        <v>30773</v>
      </c>
    </row>
    <row r="294" spans="1:1" x14ac:dyDescent="0.25">
      <c r="A294" s="25">
        <v>30803</v>
      </c>
    </row>
    <row r="295" spans="1:1" x14ac:dyDescent="0.25">
      <c r="A295" s="25">
        <v>30834</v>
      </c>
    </row>
    <row r="296" spans="1:1" x14ac:dyDescent="0.25">
      <c r="A296" s="25">
        <v>30864</v>
      </c>
    </row>
    <row r="297" spans="1:1" x14ac:dyDescent="0.25">
      <c r="A297" s="25">
        <v>30895</v>
      </c>
    </row>
    <row r="298" spans="1:1" x14ac:dyDescent="0.25">
      <c r="A298" s="25">
        <v>30926</v>
      </c>
    </row>
    <row r="299" spans="1:1" x14ac:dyDescent="0.25">
      <c r="A299" s="25">
        <v>30956</v>
      </c>
    </row>
    <row r="300" spans="1:1" x14ac:dyDescent="0.25">
      <c r="A300" s="25">
        <v>30987</v>
      </c>
    </row>
    <row r="301" spans="1:1" x14ac:dyDescent="0.25">
      <c r="A301" s="25">
        <v>31017</v>
      </c>
    </row>
    <row r="302" spans="1:1" x14ac:dyDescent="0.25">
      <c r="A302" s="25">
        <v>31048</v>
      </c>
    </row>
    <row r="303" spans="1:1" x14ac:dyDescent="0.25">
      <c r="A303" s="25">
        <v>31079</v>
      </c>
    </row>
    <row r="304" spans="1:1" x14ac:dyDescent="0.25">
      <c r="A304" s="25">
        <v>31107</v>
      </c>
    </row>
    <row r="305" spans="1:1" x14ac:dyDescent="0.25">
      <c r="A305" s="25">
        <v>31138</v>
      </c>
    </row>
    <row r="306" spans="1:1" x14ac:dyDescent="0.25">
      <c r="A306" s="25">
        <v>31168</v>
      </c>
    </row>
    <row r="307" spans="1:1" x14ac:dyDescent="0.25">
      <c r="A307" s="25">
        <v>31199</v>
      </c>
    </row>
    <row r="308" spans="1:1" x14ac:dyDescent="0.25">
      <c r="A308" s="25">
        <v>31229</v>
      </c>
    </row>
    <row r="309" spans="1:1" x14ac:dyDescent="0.25">
      <c r="A309" s="25">
        <v>31260</v>
      </c>
    </row>
    <row r="310" spans="1:1" x14ac:dyDescent="0.25">
      <c r="A310" s="25">
        <v>31291</v>
      </c>
    </row>
    <row r="311" spans="1:1" x14ac:dyDescent="0.25">
      <c r="A311" s="25">
        <v>31321</v>
      </c>
    </row>
    <row r="312" spans="1:1" x14ac:dyDescent="0.25">
      <c r="A312" s="25">
        <v>31352</v>
      </c>
    </row>
    <row r="313" spans="1:1" x14ac:dyDescent="0.25">
      <c r="A313" s="25">
        <v>31382</v>
      </c>
    </row>
    <row r="314" spans="1:1" x14ac:dyDescent="0.25">
      <c r="A314" s="25">
        <v>31413</v>
      </c>
    </row>
    <row r="315" spans="1:1" x14ac:dyDescent="0.25">
      <c r="A315" s="25">
        <v>31444</v>
      </c>
    </row>
    <row r="316" spans="1:1" x14ac:dyDescent="0.25">
      <c r="A316" s="25">
        <v>31472</v>
      </c>
    </row>
    <row r="317" spans="1:1" x14ac:dyDescent="0.25">
      <c r="A317" s="25">
        <v>31503</v>
      </c>
    </row>
    <row r="318" spans="1:1" x14ac:dyDescent="0.25">
      <c r="A318" s="25">
        <v>31533</v>
      </c>
    </row>
    <row r="319" spans="1:1" x14ac:dyDescent="0.25">
      <c r="A319" s="25">
        <v>31564</v>
      </c>
    </row>
    <row r="320" spans="1:1" x14ac:dyDescent="0.25">
      <c r="A320" s="25">
        <v>31594</v>
      </c>
    </row>
    <row r="321" spans="1:1" x14ac:dyDescent="0.25">
      <c r="A321" s="25">
        <v>31625</v>
      </c>
    </row>
    <row r="322" spans="1:1" x14ac:dyDescent="0.25">
      <c r="A322" s="25">
        <v>31656</v>
      </c>
    </row>
    <row r="323" spans="1:1" x14ac:dyDescent="0.25">
      <c r="A323" s="25">
        <v>31686</v>
      </c>
    </row>
    <row r="324" spans="1:1" x14ac:dyDescent="0.25">
      <c r="A324" s="25">
        <v>31717</v>
      </c>
    </row>
    <row r="325" spans="1:1" x14ac:dyDescent="0.25">
      <c r="A325" s="25">
        <v>31747</v>
      </c>
    </row>
    <row r="326" spans="1:1" x14ac:dyDescent="0.25">
      <c r="A326" s="25">
        <v>31778</v>
      </c>
    </row>
    <row r="327" spans="1:1" x14ac:dyDescent="0.25">
      <c r="A327" s="25">
        <v>31809</v>
      </c>
    </row>
    <row r="328" spans="1:1" x14ac:dyDescent="0.25">
      <c r="A328" s="25">
        <v>31837</v>
      </c>
    </row>
    <row r="329" spans="1:1" x14ac:dyDescent="0.25">
      <c r="A329" s="25">
        <v>31868</v>
      </c>
    </row>
    <row r="330" spans="1:1" x14ac:dyDescent="0.25">
      <c r="A330" s="25">
        <v>31898</v>
      </c>
    </row>
    <row r="331" spans="1:1" x14ac:dyDescent="0.25">
      <c r="A331" s="25">
        <v>31929</v>
      </c>
    </row>
    <row r="332" spans="1:1" x14ac:dyDescent="0.25">
      <c r="A332" s="25">
        <v>31959</v>
      </c>
    </row>
    <row r="333" spans="1:1" x14ac:dyDescent="0.25">
      <c r="A333" s="25">
        <v>31990</v>
      </c>
    </row>
    <row r="334" spans="1:1" x14ac:dyDescent="0.25">
      <c r="A334" s="25">
        <v>32021</v>
      </c>
    </row>
    <row r="335" spans="1:1" x14ac:dyDescent="0.25">
      <c r="A335" s="25">
        <v>32051</v>
      </c>
    </row>
    <row r="336" spans="1:1" x14ac:dyDescent="0.25">
      <c r="A336" s="25">
        <v>32082</v>
      </c>
    </row>
    <row r="337" spans="1:1" x14ac:dyDescent="0.25">
      <c r="A337" s="25">
        <v>32112</v>
      </c>
    </row>
    <row r="338" spans="1:1" x14ac:dyDescent="0.25">
      <c r="A338" s="25">
        <v>32143</v>
      </c>
    </row>
    <row r="339" spans="1:1" x14ac:dyDescent="0.25">
      <c r="A339" s="25">
        <v>32174</v>
      </c>
    </row>
    <row r="340" spans="1:1" x14ac:dyDescent="0.25">
      <c r="A340" s="25">
        <v>32203</v>
      </c>
    </row>
    <row r="341" spans="1:1" x14ac:dyDescent="0.25">
      <c r="A341" s="25">
        <v>32234</v>
      </c>
    </row>
    <row r="342" spans="1:1" x14ac:dyDescent="0.25">
      <c r="A342" s="25">
        <v>32264</v>
      </c>
    </row>
    <row r="343" spans="1:1" x14ac:dyDescent="0.25">
      <c r="A343" s="25">
        <v>32295</v>
      </c>
    </row>
    <row r="344" spans="1:1" x14ac:dyDescent="0.25">
      <c r="A344" s="25">
        <v>32325</v>
      </c>
    </row>
    <row r="345" spans="1:1" x14ac:dyDescent="0.25">
      <c r="A345" s="25">
        <v>32356</v>
      </c>
    </row>
    <row r="346" spans="1:1" x14ac:dyDescent="0.25">
      <c r="A346" s="25">
        <v>32387</v>
      </c>
    </row>
    <row r="347" spans="1:1" x14ac:dyDescent="0.25">
      <c r="A347" s="25">
        <v>32417</v>
      </c>
    </row>
    <row r="348" spans="1:1" x14ac:dyDescent="0.25">
      <c r="A348" s="25">
        <v>32448</v>
      </c>
    </row>
    <row r="349" spans="1:1" x14ac:dyDescent="0.25">
      <c r="A349" s="25">
        <v>32478</v>
      </c>
    </row>
    <row r="350" spans="1:1" x14ac:dyDescent="0.25">
      <c r="A350" s="25">
        <v>32509</v>
      </c>
    </row>
    <row r="351" spans="1:1" x14ac:dyDescent="0.25">
      <c r="A351" s="25">
        <v>32540</v>
      </c>
    </row>
    <row r="352" spans="1:1" x14ac:dyDescent="0.25">
      <c r="A352" s="25">
        <v>32568</v>
      </c>
    </row>
    <row r="353" spans="1:1" x14ac:dyDescent="0.25">
      <c r="A353" s="25">
        <v>32599</v>
      </c>
    </row>
    <row r="354" spans="1:1" x14ac:dyDescent="0.25">
      <c r="A354" s="25">
        <v>32629</v>
      </c>
    </row>
    <row r="355" spans="1:1" x14ac:dyDescent="0.25">
      <c r="A355" s="25">
        <v>32660</v>
      </c>
    </row>
    <row r="356" spans="1:1" x14ac:dyDescent="0.25">
      <c r="A356" s="25">
        <v>32690</v>
      </c>
    </row>
    <row r="357" spans="1:1" x14ac:dyDescent="0.25">
      <c r="A357" s="25">
        <v>32721</v>
      </c>
    </row>
    <row r="358" spans="1:1" x14ac:dyDescent="0.25">
      <c r="A358" s="25">
        <v>32752</v>
      </c>
    </row>
    <row r="359" spans="1:1" x14ac:dyDescent="0.25">
      <c r="A359" s="25">
        <v>32782</v>
      </c>
    </row>
    <row r="360" spans="1:1" x14ac:dyDescent="0.25">
      <c r="A360" s="25">
        <v>32813</v>
      </c>
    </row>
    <row r="361" spans="1:1" x14ac:dyDescent="0.25">
      <c r="A361" s="25">
        <v>32843</v>
      </c>
    </row>
    <row r="362" spans="1:1" x14ac:dyDescent="0.25">
      <c r="A362" s="25">
        <v>32874</v>
      </c>
    </row>
    <row r="363" spans="1:1" x14ac:dyDescent="0.25">
      <c r="A363" s="25">
        <v>32905</v>
      </c>
    </row>
    <row r="364" spans="1:1" x14ac:dyDescent="0.25">
      <c r="A364" s="25">
        <v>32933</v>
      </c>
    </row>
    <row r="365" spans="1:1" x14ac:dyDescent="0.25">
      <c r="A365" s="25">
        <v>32964</v>
      </c>
    </row>
    <row r="366" spans="1:1" x14ac:dyDescent="0.25">
      <c r="A366" s="25">
        <v>32994</v>
      </c>
    </row>
    <row r="367" spans="1:1" x14ac:dyDescent="0.25">
      <c r="A367" s="25">
        <v>33025</v>
      </c>
    </row>
    <row r="368" spans="1:1" x14ac:dyDescent="0.25">
      <c r="A368" s="25">
        <v>33055</v>
      </c>
    </row>
    <row r="369" spans="1:1" x14ac:dyDescent="0.25">
      <c r="A369" s="25">
        <v>33086</v>
      </c>
    </row>
    <row r="370" spans="1:1" x14ac:dyDescent="0.25">
      <c r="A370" s="25">
        <v>33117</v>
      </c>
    </row>
    <row r="371" spans="1:1" x14ac:dyDescent="0.25">
      <c r="A371" s="25">
        <v>33147</v>
      </c>
    </row>
    <row r="372" spans="1:1" x14ac:dyDescent="0.25">
      <c r="A372" s="25">
        <v>33178</v>
      </c>
    </row>
    <row r="373" spans="1:1" x14ac:dyDescent="0.25">
      <c r="A373" s="25">
        <v>33208</v>
      </c>
    </row>
    <row r="374" spans="1:1" x14ac:dyDescent="0.25">
      <c r="A374" s="25">
        <v>33239</v>
      </c>
    </row>
    <row r="375" spans="1:1" x14ac:dyDescent="0.25">
      <c r="A375" s="25">
        <v>33270</v>
      </c>
    </row>
    <row r="376" spans="1:1" x14ac:dyDescent="0.25">
      <c r="A376" s="25">
        <v>33298</v>
      </c>
    </row>
    <row r="377" spans="1:1" x14ac:dyDescent="0.25">
      <c r="A377" s="25">
        <v>33329</v>
      </c>
    </row>
    <row r="378" spans="1:1" x14ac:dyDescent="0.25">
      <c r="A378" s="25">
        <v>33359</v>
      </c>
    </row>
    <row r="379" spans="1:1" x14ac:dyDescent="0.25">
      <c r="A379" s="25">
        <v>33390</v>
      </c>
    </row>
    <row r="380" spans="1:1" x14ac:dyDescent="0.25">
      <c r="A380" s="25">
        <v>33420</v>
      </c>
    </row>
    <row r="381" spans="1:1" x14ac:dyDescent="0.25">
      <c r="A381" s="25">
        <v>33451</v>
      </c>
    </row>
    <row r="382" spans="1:1" x14ac:dyDescent="0.25">
      <c r="A382" s="25">
        <v>33482</v>
      </c>
    </row>
    <row r="383" spans="1:1" x14ac:dyDescent="0.25">
      <c r="A383" s="25">
        <v>33512</v>
      </c>
    </row>
    <row r="384" spans="1:1" x14ac:dyDescent="0.25">
      <c r="A384" s="25">
        <v>33543</v>
      </c>
    </row>
    <row r="385" spans="1:1" x14ac:dyDescent="0.25">
      <c r="A385" s="25">
        <v>33573</v>
      </c>
    </row>
    <row r="386" spans="1:1" x14ac:dyDescent="0.25">
      <c r="A386" s="25">
        <v>33604</v>
      </c>
    </row>
    <row r="387" spans="1:1" x14ac:dyDescent="0.25">
      <c r="A387" s="25">
        <v>33635</v>
      </c>
    </row>
    <row r="388" spans="1:1" x14ac:dyDescent="0.25">
      <c r="A388" s="25">
        <v>33664</v>
      </c>
    </row>
    <row r="389" spans="1:1" x14ac:dyDescent="0.25">
      <c r="A389" s="25">
        <v>33695</v>
      </c>
    </row>
    <row r="390" spans="1:1" x14ac:dyDescent="0.25">
      <c r="A390" s="25">
        <v>33725</v>
      </c>
    </row>
    <row r="391" spans="1:1" x14ac:dyDescent="0.25">
      <c r="A391" s="25">
        <v>33756</v>
      </c>
    </row>
    <row r="392" spans="1:1" x14ac:dyDescent="0.25">
      <c r="A392" s="25">
        <v>33786</v>
      </c>
    </row>
    <row r="393" spans="1:1" x14ac:dyDescent="0.25">
      <c r="A393" s="25">
        <v>33817</v>
      </c>
    </row>
    <row r="394" spans="1:1" x14ac:dyDescent="0.25">
      <c r="A394" s="25">
        <v>33848</v>
      </c>
    </row>
    <row r="395" spans="1:1" x14ac:dyDescent="0.25">
      <c r="A395" s="25">
        <v>33878</v>
      </c>
    </row>
    <row r="396" spans="1:1" x14ac:dyDescent="0.25">
      <c r="A396" s="25">
        <v>33909</v>
      </c>
    </row>
    <row r="397" spans="1:1" x14ac:dyDescent="0.25">
      <c r="A397" s="25">
        <v>33939</v>
      </c>
    </row>
    <row r="398" spans="1:1" x14ac:dyDescent="0.25">
      <c r="A398" s="25">
        <v>33970</v>
      </c>
    </row>
    <row r="399" spans="1:1" x14ac:dyDescent="0.25">
      <c r="A399" s="25">
        <v>34001</v>
      </c>
    </row>
    <row r="400" spans="1:1" x14ac:dyDescent="0.25">
      <c r="A400" s="25">
        <v>34029</v>
      </c>
    </row>
    <row r="401" spans="1:1" x14ac:dyDescent="0.25">
      <c r="A401" s="25">
        <v>34060</v>
      </c>
    </row>
    <row r="402" spans="1:1" x14ac:dyDescent="0.25">
      <c r="A402" s="25">
        <v>34090</v>
      </c>
    </row>
    <row r="403" spans="1:1" x14ac:dyDescent="0.25">
      <c r="A403" s="25">
        <v>34121</v>
      </c>
    </row>
    <row r="404" spans="1:1" x14ac:dyDescent="0.25">
      <c r="A404" s="25">
        <v>34151</v>
      </c>
    </row>
    <row r="405" spans="1:1" x14ac:dyDescent="0.25">
      <c r="A405" s="25">
        <v>34182</v>
      </c>
    </row>
    <row r="406" spans="1:1" x14ac:dyDescent="0.25">
      <c r="A406" s="25">
        <v>34213</v>
      </c>
    </row>
    <row r="407" spans="1:1" x14ac:dyDescent="0.25">
      <c r="A407" s="25">
        <v>34243</v>
      </c>
    </row>
    <row r="408" spans="1:1" x14ac:dyDescent="0.25">
      <c r="A408" s="25">
        <v>34274</v>
      </c>
    </row>
    <row r="409" spans="1:1" x14ac:dyDescent="0.25">
      <c r="A409" s="25">
        <v>34304</v>
      </c>
    </row>
    <row r="410" spans="1:1" x14ac:dyDescent="0.25">
      <c r="A410" s="25">
        <v>34335</v>
      </c>
    </row>
    <row r="411" spans="1:1" x14ac:dyDescent="0.25">
      <c r="A411" s="25">
        <v>34366</v>
      </c>
    </row>
    <row r="412" spans="1:1" x14ac:dyDescent="0.25">
      <c r="A412" s="25">
        <v>34394</v>
      </c>
    </row>
    <row r="413" spans="1:1" x14ac:dyDescent="0.25">
      <c r="A413" s="25">
        <v>34425</v>
      </c>
    </row>
    <row r="414" spans="1:1" x14ac:dyDescent="0.25">
      <c r="A414" s="25">
        <v>34455</v>
      </c>
    </row>
    <row r="415" spans="1:1" x14ac:dyDescent="0.25">
      <c r="A415" s="25">
        <v>34486</v>
      </c>
    </row>
    <row r="416" spans="1:1" x14ac:dyDescent="0.25">
      <c r="A416" s="25">
        <v>34516</v>
      </c>
    </row>
    <row r="417" spans="1:1" x14ac:dyDescent="0.25">
      <c r="A417" s="25">
        <v>34547</v>
      </c>
    </row>
    <row r="418" spans="1:1" x14ac:dyDescent="0.25">
      <c r="A418" s="25">
        <v>34578</v>
      </c>
    </row>
    <row r="419" spans="1:1" x14ac:dyDescent="0.25">
      <c r="A419" s="25">
        <v>34608</v>
      </c>
    </row>
    <row r="420" spans="1:1" x14ac:dyDescent="0.25">
      <c r="A420" s="25">
        <v>34639</v>
      </c>
    </row>
    <row r="421" spans="1:1" x14ac:dyDescent="0.25">
      <c r="A421" s="25">
        <v>34669</v>
      </c>
    </row>
    <row r="422" spans="1:1" x14ac:dyDescent="0.25">
      <c r="A422" s="25">
        <v>34700</v>
      </c>
    </row>
    <row r="423" spans="1:1" x14ac:dyDescent="0.25">
      <c r="A423" s="25">
        <v>34731</v>
      </c>
    </row>
    <row r="424" spans="1:1" x14ac:dyDescent="0.25">
      <c r="A424" s="25">
        <v>34759</v>
      </c>
    </row>
    <row r="425" spans="1:1" x14ac:dyDescent="0.25">
      <c r="A425" s="25">
        <v>34790</v>
      </c>
    </row>
    <row r="426" spans="1:1" x14ac:dyDescent="0.25">
      <c r="A426" s="25">
        <v>34820</v>
      </c>
    </row>
    <row r="427" spans="1:1" x14ac:dyDescent="0.25">
      <c r="A427" s="25">
        <v>34851</v>
      </c>
    </row>
    <row r="428" spans="1:1" x14ac:dyDescent="0.25">
      <c r="A428" s="25">
        <v>34881</v>
      </c>
    </row>
    <row r="429" spans="1:1" x14ac:dyDescent="0.25">
      <c r="A429" s="25">
        <v>34912</v>
      </c>
    </row>
    <row r="430" spans="1:1" x14ac:dyDescent="0.25">
      <c r="A430" s="25">
        <v>34943</v>
      </c>
    </row>
    <row r="431" spans="1:1" x14ac:dyDescent="0.25">
      <c r="A431" s="25">
        <v>34973</v>
      </c>
    </row>
    <row r="432" spans="1:1" x14ac:dyDescent="0.25">
      <c r="A432" s="25">
        <v>35004</v>
      </c>
    </row>
    <row r="433" spans="1:1" x14ac:dyDescent="0.25">
      <c r="A433" s="25">
        <v>35034</v>
      </c>
    </row>
    <row r="434" spans="1:1" x14ac:dyDescent="0.25">
      <c r="A434" s="25">
        <v>35065</v>
      </c>
    </row>
    <row r="435" spans="1:1" x14ac:dyDescent="0.25">
      <c r="A435" s="25">
        <v>35096</v>
      </c>
    </row>
    <row r="436" spans="1:1" x14ac:dyDescent="0.25">
      <c r="A436" s="25">
        <v>35125</v>
      </c>
    </row>
    <row r="437" spans="1:1" x14ac:dyDescent="0.25">
      <c r="A437" s="25">
        <v>35156</v>
      </c>
    </row>
    <row r="438" spans="1:1" x14ac:dyDescent="0.25">
      <c r="A438" s="25">
        <v>35186</v>
      </c>
    </row>
    <row r="439" spans="1:1" x14ac:dyDescent="0.25">
      <c r="A439" s="25">
        <v>35217</v>
      </c>
    </row>
    <row r="440" spans="1:1" x14ac:dyDescent="0.25">
      <c r="A440" s="25">
        <v>35247</v>
      </c>
    </row>
    <row r="441" spans="1:1" x14ac:dyDescent="0.25">
      <c r="A441" s="25">
        <v>35278</v>
      </c>
    </row>
    <row r="442" spans="1:1" x14ac:dyDescent="0.25">
      <c r="A442" s="25">
        <v>35309</v>
      </c>
    </row>
    <row r="443" spans="1:1" x14ac:dyDescent="0.25">
      <c r="A443" s="25">
        <v>35339</v>
      </c>
    </row>
    <row r="444" spans="1:1" x14ac:dyDescent="0.25">
      <c r="A444" s="25">
        <v>35370</v>
      </c>
    </row>
    <row r="445" spans="1:1" x14ac:dyDescent="0.25">
      <c r="A445" s="25">
        <v>35400</v>
      </c>
    </row>
    <row r="446" spans="1:1" x14ac:dyDescent="0.25">
      <c r="A446" s="25">
        <v>35431</v>
      </c>
    </row>
    <row r="447" spans="1:1" x14ac:dyDescent="0.25">
      <c r="A447" s="25">
        <v>35462</v>
      </c>
    </row>
    <row r="448" spans="1:1" x14ac:dyDescent="0.25">
      <c r="A448" s="25">
        <v>35490</v>
      </c>
    </row>
    <row r="449" spans="1:1" x14ac:dyDescent="0.25">
      <c r="A449" s="25">
        <v>35521</v>
      </c>
    </row>
    <row r="450" spans="1:1" x14ac:dyDescent="0.25">
      <c r="A450" s="25">
        <v>35551</v>
      </c>
    </row>
    <row r="451" spans="1:1" x14ac:dyDescent="0.25">
      <c r="A451" s="25">
        <v>35582</v>
      </c>
    </row>
    <row r="452" spans="1:1" x14ac:dyDescent="0.25">
      <c r="A452" s="25">
        <v>35612</v>
      </c>
    </row>
    <row r="453" spans="1:1" x14ac:dyDescent="0.25">
      <c r="A453" s="25">
        <v>35643</v>
      </c>
    </row>
    <row r="454" spans="1:1" x14ac:dyDescent="0.25">
      <c r="A454" s="25">
        <v>35674</v>
      </c>
    </row>
    <row r="455" spans="1:1" x14ac:dyDescent="0.25">
      <c r="A455" s="25">
        <v>35704</v>
      </c>
    </row>
    <row r="456" spans="1:1" x14ac:dyDescent="0.25">
      <c r="A456" s="25">
        <v>35735</v>
      </c>
    </row>
    <row r="457" spans="1:1" x14ac:dyDescent="0.25">
      <c r="A457" s="25">
        <v>35765</v>
      </c>
    </row>
    <row r="458" spans="1:1" x14ac:dyDescent="0.25">
      <c r="A458" s="25">
        <v>35796</v>
      </c>
    </row>
    <row r="459" spans="1:1" x14ac:dyDescent="0.25">
      <c r="A459" s="25">
        <v>35827</v>
      </c>
    </row>
    <row r="460" spans="1:1" x14ac:dyDescent="0.25">
      <c r="A460" s="25">
        <v>35855</v>
      </c>
    </row>
    <row r="461" spans="1:1" x14ac:dyDescent="0.25">
      <c r="A461" s="25">
        <v>35886</v>
      </c>
    </row>
    <row r="462" spans="1:1" x14ac:dyDescent="0.25">
      <c r="A462" s="25">
        <v>35916</v>
      </c>
    </row>
    <row r="463" spans="1:1" x14ac:dyDescent="0.25">
      <c r="A463" s="25">
        <v>35947</v>
      </c>
    </row>
    <row r="464" spans="1:1" x14ac:dyDescent="0.25">
      <c r="A464" s="25">
        <v>35977</v>
      </c>
    </row>
    <row r="465" spans="1:1" x14ac:dyDescent="0.25">
      <c r="A465" s="25">
        <v>36008</v>
      </c>
    </row>
    <row r="466" spans="1:1" x14ac:dyDescent="0.25">
      <c r="A466" s="25">
        <v>36039</v>
      </c>
    </row>
    <row r="467" spans="1:1" x14ac:dyDescent="0.25">
      <c r="A467" s="25">
        <v>36069</v>
      </c>
    </row>
    <row r="468" spans="1:1" x14ac:dyDescent="0.25">
      <c r="A468" s="25">
        <v>36100</v>
      </c>
    </row>
    <row r="469" spans="1:1" x14ac:dyDescent="0.25">
      <c r="A469" s="25">
        <v>36130</v>
      </c>
    </row>
    <row r="470" spans="1:1" x14ac:dyDescent="0.25">
      <c r="A470" s="25">
        <v>36161</v>
      </c>
    </row>
    <row r="471" spans="1:1" x14ac:dyDescent="0.25">
      <c r="A471" s="25">
        <v>36192</v>
      </c>
    </row>
    <row r="472" spans="1:1" x14ac:dyDescent="0.25">
      <c r="A472" s="25">
        <v>36220</v>
      </c>
    </row>
    <row r="473" spans="1:1" x14ac:dyDescent="0.25">
      <c r="A473" s="25">
        <v>36251</v>
      </c>
    </row>
    <row r="474" spans="1:1" x14ac:dyDescent="0.25">
      <c r="A474" s="25">
        <v>36281</v>
      </c>
    </row>
    <row r="475" spans="1:1" x14ac:dyDescent="0.25">
      <c r="A475" s="25">
        <v>36312</v>
      </c>
    </row>
    <row r="476" spans="1:1" x14ac:dyDescent="0.25">
      <c r="A476" s="25">
        <v>36342</v>
      </c>
    </row>
    <row r="477" spans="1:1" x14ac:dyDescent="0.25">
      <c r="A477" s="25">
        <v>36373</v>
      </c>
    </row>
    <row r="478" spans="1:1" x14ac:dyDescent="0.25">
      <c r="A478" s="25">
        <v>36404</v>
      </c>
    </row>
    <row r="479" spans="1:1" x14ac:dyDescent="0.25">
      <c r="A479" s="25">
        <v>36434</v>
      </c>
    </row>
    <row r="480" spans="1:1" x14ac:dyDescent="0.25">
      <c r="A480" s="25">
        <v>36465</v>
      </c>
    </row>
    <row r="481" spans="1:1" x14ac:dyDescent="0.25">
      <c r="A481" s="25">
        <v>36495</v>
      </c>
    </row>
    <row r="482" spans="1:1" x14ac:dyDescent="0.25">
      <c r="A482" s="25">
        <v>36526</v>
      </c>
    </row>
    <row r="483" spans="1:1" x14ac:dyDescent="0.25">
      <c r="A483" s="25">
        <v>36557</v>
      </c>
    </row>
    <row r="484" spans="1:1" x14ac:dyDescent="0.25">
      <c r="A484" s="25">
        <v>36586</v>
      </c>
    </row>
    <row r="485" spans="1:1" x14ac:dyDescent="0.25">
      <c r="A485" s="25">
        <v>36617</v>
      </c>
    </row>
    <row r="486" spans="1:1" x14ac:dyDescent="0.25">
      <c r="A486" s="25">
        <v>36647</v>
      </c>
    </row>
    <row r="487" spans="1:1" x14ac:dyDescent="0.25">
      <c r="A487" s="25">
        <v>36678</v>
      </c>
    </row>
    <row r="488" spans="1:1" x14ac:dyDescent="0.25">
      <c r="A488" s="25">
        <v>36708</v>
      </c>
    </row>
    <row r="489" spans="1:1" x14ac:dyDescent="0.25">
      <c r="A489" s="25">
        <v>36739</v>
      </c>
    </row>
    <row r="490" spans="1:1" x14ac:dyDescent="0.25">
      <c r="A490" s="25">
        <v>36770</v>
      </c>
    </row>
    <row r="491" spans="1:1" x14ac:dyDescent="0.25">
      <c r="A491" s="25">
        <v>36800</v>
      </c>
    </row>
    <row r="492" spans="1:1" x14ac:dyDescent="0.25">
      <c r="A492" s="25">
        <v>36831</v>
      </c>
    </row>
    <row r="493" spans="1:1" x14ac:dyDescent="0.25">
      <c r="A493" s="25">
        <v>36861</v>
      </c>
    </row>
    <row r="494" spans="1:1" x14ac:dyDescent="0.25">
      <c r="A494" s="25">
        <v>36892</v>
      </c>
    </row>
    <row r="495" spans="1:1" x14ac:dyDescent="0.25">
      <c r="A495" s="25">
        <v>36923</v>
      </c>
    </row>
    <row r="496" spans="1:1" x14ac:dyDescent="0.25">
      <c r="A496" s="25">
        <v>36951</v>
      </c>
    </row>
    <row r="497" spans="1:1" x14ac:dyDescent="0.25">
      <c r="A497" s="25">
        <v>36982</v>
      </c>
    </row>
    <row r="498" spans="1:1" x14ac:dyDescent="0.25">
      <c r="A498" s="25">
        <v>37012</v>
      </c>
    </row>
    <row r="499" spans="1:1" x14ac:dyDescent="0.25">
      <c r="A499" s="25">
        <v>37043</v>
      </c>
    </row>
    <row r="500" spans="1:1" x14ac:dyDescent="0.25">
      <c r="A500" s="25">
        <v>37073</v>
      </c>
    </row>
    <row r="501" spans="1:1" x14ac:dyDescent="0.25">
      <c r="A501" s="25">
        <v>37104</v>
      </c>
    </row>
    <row r="502" spans="1:1" x14ac:dyDescent="0.25">
      <c r="A502" s="25">
        <v>37135</v>
      </c>
    </row>
    <row r="503" spans="1:1" x14ac:dyDescent="0.25">
      <c r="A503" s="25">
        <v>37165</v>
      </c>
    </row>
    <row r="504" spans="1:1" x14ac:dyDescent="0.25">
      <c r="A504" s="25">
        <v>37196</v>
      </c>
    </row>
    <row r="505" spans="1:1" x14ac:dyDescent="0.25">
      <c r="A505" s="25">
        <v>37226</v>
      </c>
    </row>
    <row r="506" spans="1:1" x14ac:dyDescent="0.25">
      <c r="A506" s="25">
        <v>37257</v>
      </c>
    </row>
    <row r="507" spans="1:1" x14ac:dyDescent="0.25">
      <c r="A507" s="25">
        <v>37288</v>
      </c>
    </row>
    <row r="508" spans="1:1" x14ac:dyDescent="0.25">
      <c r="A508" s="25">
        <v>37316</v>
      </c>
    </row>
    <row r="509" spans="1:1" x14ac:dyDescent="0.25">
      <c r="A509" s="25">
        <v>37347</v>
      </c>
    </row>
    <row r="510" spans="1:1" x14ac:dyDescent="0.25">
      <c r="A510" s="25">
        <v>37377</v>
      </c>
    </row>
    <row r="511" spans="1:1" x14ac:dyDescent="0.25">
      <c r="A511" s="25">
        <v>37408</v>
      </c>
    </row>
    <row r="512" spans="1:1" x14ac:dyDescent="0.25">
      <c r="A512" s="25">
        <v>37438</v>
      </c>
    </row>
    <row r="513" spans="1:1" x14ac:dyDescent="0.25">
      <c r="A513" s="25">
        <v>37469</v>
      </c>
    </row>
    <row r="514" spans="1:1" x14ac:dyDescent="0.25">
      <c r="A514" s="25">
        <v>37500</v>
      </c>
    </row>
    <row r="515" spans="1:1" x14ac:dyDescent="0.25">
      <c r="A515" s="25">
        <v>37530</v>
      </c>
    </row>
    <row r="516" spans="1:1" x14ac:dyDescent="0.25">
      <c r="A516" s="25">
        <v>37561</v>
      </c>
    </row>
    <row r="517" spans="1:1" x14ac:dyDescent="0.25">
      <c r="A517" s="25">
        <v>37591</v>
      </c>
    </row>
    <row r="518" spans="1:1" x14ac:dyDescent="0.25">
      <c r="A518" s="25">
        <v>37622</v>
      </c>
    </row>
    <row r="519" spans="1:1" x14ac:dyDescent="0.25">
      <c r="A519" s="25">
        <v>37653</v>
      </c>
    </row>
    <row r="520" spans="1:1" x14ac:dyDescent="0.25">
      <c r="A520" s="25">
        <v>37681</v>
      </c>
    </row>
    <row r="521" spans="1:1" x14ac:dyDescent="0.25">
      <c r="A521" s="25">
        <v>37712</v>
      </c>
    </row>
    <row r="522" spans="1:1" x14ac:dyDescent="0.25">
      <c r="A522" s="25">
        <v>37742</v>
      </c>
    </row>
    <row r="523" spans="1:1" x14ac:dyDescent="0.25">
      <c r="A523" s="25">
        <v>37773</v>
      </c>
    </row>
    <row r="524" spans="1:1" x14ac:dyDescent="0.25">
      <c r="A524" s="25">
        <v>37803</v>
      </c>
    </row>
    <row r="525" spans="1:1" x14ac:dyDescent="0.25">
      <c r="A525" s="25">
        <v>37834</v>
      </c>
    </row>
    <row r="526" spans="1:1" x14ac:dyDescent="0.25">
      <c r="A526" s="25">
        <v>37865</v>
      </c>
    </row>
    <row r="527" spans="1:1" x14ac:dyDescent="0.25">
      <c r="A527" s="25">
        <v>37895</v>
      </c>
    </row>
    <row r="528" spans="1:1" x14ac:dyDescent="0.25">
      <c r="A528" s="25">
        <v>37926</v>
      </c>
    </row>
    <row r="529" spans="1:1" x14ac:dyDescent="0.25">
      <c r="A529" s="25">
        <v>37956</v>
      </c>
    </row>
    <row r="530" spans="1:1" x14ac:dyDescent="0.25">
      <c r="A530" s="25">
        <v>37987</v>
      </c>
    </row>
    <row r="531" spans="1:1" x14ac:dyDescent="0.25">
      <c r="A531" s="25">
        <v>38018</v>
      </c>
    </row>
    <row r="532" spans="1:1" x14ac:dyDescent="0.25">
      <c r="A532" s="25">
        <v>38047</v>
      </c>
    </row>
    <row r="533" spans="1:1" x14ac:dyDescent="0.25">
      <c r="A533" s="25">
        <v>38078</v>
      </c>
    </row>
    <row r="534" spans="1:1" x14ac:dyDescent="0.25">
      <c r="A534" s="25">
        <v>38108</v>
      </c>
    </row>
    <row r="535" spans="1:1" x14ac:dyDescent="0.25">
      <c r="A535" s="25">
        <v>38139</v>
      </c>
    </row>
    <row r="536" spans="1:1" x14ac:dyDescent="0.25">
      <c r="A536" s="25">
        <v>38169</v>
      </c>
    </row>
    <row r="537" spans="1:1" x14ac:dyDescent="0.25">
      <c r="A537" s="25">
        <v>38200</v>
      </c>
    </row>
    <row r="538" spans="1:1" x14ac:dyDescent="0.25">
      <c r="A538" s="25">
        <v>38231</v>
      </c>
    </row>
    <row r="539" spans="1:1" x14ac:dyDescent="0.25">
      <c r="A539" s="25">
        <v>38261</v>
      </c>
    </row>
    <row r="540" spans="1:1" x14ac:dyDescent="0.25">
      <c r="A540" s="25">
        <v>38292</v>
      </c>
    </row>
    <row r="541" spans="1:1" x14ac:dyDescent="0.25">
      <c r="A541" s="25">
        <v>38322</v>
      </c>
    </row>
    <row r="542" spans="1:1" x14ac:dyDescent="0.25">
      <c r="A542" s="25">
        <v>38353</v>
      </c>
    </row>
    <row r="543" spans="1:1" x14ac:dyDescent="0.25">
      <c r="A543" s="25">
        <v>38384</v>
      </c>
    </row>
    <row r="544" spans="1:1" x14ac:dyDescent="0.25">
      <c r="A544" s="25">
        <v>38412</v>
      </c>
    </row>
    <row r="545" spans="1:1" x14ac:dyDescent="0.25">
      <c r="A545" s="25">
        <v>38443</v>
      </c>
    </row>
    <row r="546" spans="1:1" x14ac:dyDescent="0.25">
      <c r="A546" s="25">
        <v>38473</v>
      </c>
    </row>
    <row r="547" spans="1:1" x14ac:dyDescent="0.25">
      <c r="A547" s="25">
        <v>38504</v>
      </c>
    </row>
    <row r="548" spans="1:1" x14ac:dyDescent="0.25">
      <c r="A548" s="25">
        <v>38534</v>
      </c>
    </row>
    <row r="549" spans="1:1" x14ac:dyDescent="0.25">
      <c r="A549" s="25">
        <v>38565</v>
      </c>
    </row>
    <row r="550" spans="1:1" x14ac:dyDescent="0.25">
      <c r="A550" s="25">
        <v>38596</v>
      </c>
    </row>
    <row r="551" spans="1:1" x14ac:dyDescent="0.25">
      <c r="A551" s="25">
        <v>38626</v>
      </c>
    </row>
    <row r="552" spans="1:1" x14ac:dyDescent="0.25">
      <c r="A552" s="25">
        <v>38657</v>
      </c>
    </row>
    <row r="553" spans="1:1" x14ac:dyDescent="0.25">
      <c r="A553" s="25">
        <v>38687</v>
      </c>
    </row>
    <row r="554" spans="1:1" x14ac:dyDescent="0.25">
      <c r="A554" s="25">
        <v>38718</v>
      </c>
    </row>
    <row r="555" spans="1:1" x14ac:dyDescent="0.25">
      <c r="A555" s="25">
        <v>38749</v>
      </c>
    </row>
    <row r="556" spans="1:1" x14ac:dyDescent="0.25">
      <c r="A556" s="25">
        <v>38777</v>
      </c>
    </row>
    <row r="557" spans="1:1" x14ac:dyDescent="0.25">
      <c r="A557" s="25">
        <v>38808</v>
      </c>
    </row>
    <row r="558" spans="1:1" x14ac:dyDescent="0.25">
      <c r="A558" s="25">
        <v>38838</v>
      </c>
    </row>
    <row r="559" spans="1:1" x14ac:dyDescent="0.25">
      <c r="A559" s="25">
        <v>38869</v>
      </c>
    </row>
    <row r="560" spans="1:1" x14ac:dyDescent="0.25">
      <c r="A560" s="25">
        <v>38899</v>
      </c>
    </row>
    <row r="561" spans="1:1" x14ac:dyDescent="0.25">
      <c r="A561" s="25">
        <v>38930</v>
      </c>
    </row>
    <row r="562" spans="1:1" x14ac:dyDescent="0.25">
      <c r="A562" s="25">
        <v>38961</v>
      </c>
    </row>
    <row r="563" spans="1:1" x14ac:dyDescent="0.25">
      <c r="A563" s="25">
        <v>38991</v>
      </c>
    </row>
    <row r="564" spans="1:1" x14ac:dyDescent="0.25">
      <c r="A564" s="25">
        <v>39022</v>
      </c>
    </row>
    <row r="565" spans="1:1" x14ac:dyDescent="0.25">
      <c r="A565" s="25">
        <v>39052</v>
      </c>
    </row>
    <row r="566" spans="1:1" x14ac:dyDescent="0.25">
      <c r="A566" s="25">
        <v>39083</v>
      </c>
    </row>
    <row r="567" spans="1:1" x14ac:dyDescent="0.25">
      <c r="A567" s="25">
        <v>39114</v>
      </c>
    </row>
    <row r="568" spans="1:1" x14ac:dyDescent="0.25">
      <c r="A568" s="25">
        <v>39142</v>
      </c>
    </row>
    <row r="569" spans="1:1" x14ac:dyDescent="0.25">
      <c r="A569" s="25">
        <v>39173</v>
      </c>
    </row>
    <row r="570" spans="1:1" x14ac:dyDescent="0.25">
      <c r="A570" s="25">
        <v>39203</v>
      </c>
    </row>
    <row r="571" spans="1:1" x14ac:dyDescent="0.25">
      <c r="A571" s="25">
        <v>39234</v>
      </c>
    </row>
    <row r="572" spans="1:1" x14ac:dyDescent="0.25">
      <c r="A572" s="25">
        <v>39264</v>
      </c>
    </row>
    <row r="573" spans="1:1" x14ac:dyDescent="0.25">
      <c r="A573" s="25">
        <v>39295</v>
      </c>
    </row>
    <row r="574" spans="1:1" x14ac:dyDescent="0.25">
      <c r="A574" s="25">
        <v>39326</v>
      </c>
    </row>
    <row r="575" spans="1:1" x14ac:dyDescent="0.25">
      <c r="A575" s="25">
        <v>39356</v>
      </c>
    </row>
    <row r="576" spans="1:1" x14ac:dyDescent="0.25">
      <c r="A576" s="25">
        <v>39387</v>
      </c>
    </row>
    <row r="577" spans="1:1" x14ac:dyDescent="0.25">
      <c r="A577" s="25">
        <v>39417</v>
      </c>
    </row>
    <row r="578" spans="1:1" x14ac:dyDescent="0.25">
      <c r="A578" s="25">
        <v>39448</v>
      </c>
    </row>
    <row r="579" spans="1:1" x14ac:dyDescent="0.25">
      <c r="A579" s="25">
        <v>39479</v>
      </c>
    </row>
    <row r="580" spans="1:1" x14ac:dyDescent="0.25">
      <c r="A580" s="25">
        <v>39508</v>
      </c>
    </row>
    <row r="581" spans="1:1" x14ac:dyDescent="0.25">
      <c r="A581" s="25">
        <v>39539</v>
      </c>
    </row>
    <row r="582" spans="1:1" x14ac:dyDescent="0.25">
      <c r="A582" s="25">
        <v>39569</v>
      </c>
    </row>
    <row r="583" spans="1:1" x14ac:dyDescent="0.25">
      <c r="A583" s="25">
        <v>39600</v>
      </c>
    </row>
    <row r="584" spans="1:1" x14ac:dyDescent="0.25">
      <c r="A584" s="25">
        <v>39630</v>
      </c>
    </row>
    <row r="585" spans="1:1" x14ac:dyDescent="0.25">
      <c r="A585" s="25">
        <v>39661</v>
      </c>
    </row>
    <row r="586" spans="1:1" x14ac:dyDescent="0.25">
      <c r="A586" s="25">
        <v>39692</v>
      </c>
    </row>
    <row r="587" spans="1:1" x14ac:dyDescent="0.25">
      <c r="A587" s="25">
        <v>39722</v>
      </c>
    </row>
    <row r="588" spans="1:1" x14ac:dyDescent="0.25">
      <c r="A588" s="25">
        <v>39753</v>
      </c>
    </row>
    <row r="589" spans="1:1" x14ac:dyDescent="0.25">
      <c r="A589" s="25">
        <v>39783</v>
      </c>
    </row>
    <row r="590" spans="1:1" x14ac:dyDescent="0.25">
      <c r="A590" s="25">
        <v>39814</v>
      </c>
    </row>
    <row r="591" spans="1:1" x14ac:dyDescent="0.25">
      <c r="A591" s="25">
        <v>39845</v>
      </c>
    </row>
    <row r="592" spans="1:1" x14ac:dyDescent="0.25">
      <c r="A592" s="25">
        <v>39873</v>
      </c>
    </row>
    <row r="593" spans="1:1" x14ac:dyDescent="0.25">
      <c r="A593" s="25">
        <v>39904</v>
      </c>
    </row>
    <row r="594" spans="1:1" x14ac:dyDescent="0.25">
      <c r="A594" s="25">
        <v>39934</v>
      </c>
    </row>
    <row r="595" spans="1:1" x14ac:dyDescent="0.25">
      <c r="A595" s="25">
        <v>39965</v>
      </c>
    </row>
    <row r="596" spans="1:1" x14ac:dyDescent="0.25">
      <c r="A596" s="25">
        <v>39995</v>
      </c>
    </row>
    <row r="597" spans="1:1" x14ac:dyDescent="0.25">
      <c r="A597" s="25">
        <v>40026</v>
      </c>
    </row>
    <row r="598" spans="1:1" x14ac:dyDescent="0.25">
      <c r="A598" s="25">
        <v>40057</v>
      </c>
    </row>
    <row r="599" spans="1:1" x14ac:dyDescent="0.25">
      <c r="A599" s="25">
        <v>40087</v>
      </c>
    </row>
    <row r="600" spans="1:1" x14ac:dyDescent="0.25">
      <c r="A600" s="25">
        <v>40118</v>
      </c>
    </row>
    <row r="601" spans="1:1" x14ac:dyDescent="0.25">
      <c r="A601" s="25">
        <v>40148</v>
      </c>
    </row>
    <row r="602" spans="1:1" x14ac:dyDescent="0.25">
      <c r="A602" s="25">
        <v>40179</v>
      </c>
    </row>
    <row r="603" spans="1:1" x14ac:dyDescent="0.25">
      <c r="A603" s="25">
        <v>40210</v>
      </c>
    </row>
    <row r="604" spans="1:1" x14ac:dyDescent="0.25">
      <c r="A604" s="25">
        <v>40238</v>
      </c>
    </row>
    <row r="605" spans="1:1" x14ac:dyDescent="0.25">
      <c r="A605" s="25">
        <v>40269</v>
      </c>
    </row>
    <row r="606" spans="1:1" x14ac:dyDescent="0.25">
      <c r="A606" s="25">
        <v>40299</v>
      </c>
    </row>
    <row r="607" spans="1:1" x14ac:dyDescent="0.25">
      <c r="A607" s="25">
        <v>40330</v>
      </c>
    </row>
    <row r="608" spans="1:1" x14ac:dyDescent="0.25">
      <c r="A608" s="25">
        <v>40360</v>
      </c>
    </row>
    <row r="609" spans="1:1" x14ac:dyDescent="0.25">
      <c r="A609" s="25">
        <v>40391</v>
      </c>
    </row>
    <row r="610" spans="1:1" x14ac:dyDescent="0.25">
      <c r="A610" s="25">
        <v>40422</v>
      </c>
    </row>
    <row r="611" spans="1:1" x14ac:dyDescent="0.25">
      <c r="A611" s="25">
        <v>40452</v>
      </c>
    </row>
    <row r="612" spans="1:1" x14ac:dyDescent="0.25">
      <c r="A612" s="25">
        <v>40483</v>
      </c>
    </row>
    <row r="613" spans="1:1" x14ac:dyDescent="0.25">
      <c r="A613" s="25">
        <v>40513</v>
      </c>
    </row>
    <row r="614" spans="1:1" x14ac:dyDescent="0.25">
      <c r="A614" s="25">
        <v>40544</v>
      </c>
    </row>
    <row r="615" spans="1:1" x14ac:dyDescent="0.25">
      <c r="A615" s="25">
        <v>40575</v>
      </c>
    </row>
    <row r="616" spans="1:1" x14ac:dyDescent="0.25">
      <c r="A616" s="25">
        <v>40603</v>
      </c>
    </row>
    <row r="617" spans="1:1" x14ac:dyDescent="0.25">
      <c r="A617" s="25">
        <v>40634</v>
      </c>
    </row>
    <row r="618" spans="1:1" x14ac:dyDescent="0.25">
      <c r="A618" s="25">
        <v>40664</v>
      </c>
    </row>
    <row r="619" spans="1:1" x14ac:dyDescent="0.25">
      <c r="A619" s="25">
        <v>40695</v>
      </c>
    </row>
    <row r="620" spans="1:1" x14ac:dyDescent="0.25">
      <c r="A620" s="25">
        <v>40725</v>
      </c>
    </row>
    <row r="621" spans="1:1" x14ac:dyDescent="0.25">
      <c r="A621" s="25">
        <v>40756</v>
      </c>
    </row>
    <row r="622" spans="1:1" x14ac:dyDescent="0.25">
      <c r="A622" s="25">
        <v>40787</v>
      </c>
    </row>
    <row r="623" spans="1:1" x14ac:dyDescent="0.25">
      <c r="A623" s="25">
        <v>40817</v>
      </c>
    </row>
    <row r="624" spans="1:1" x14ac:dyDescent="0.25">
      <c r="A624" s="25">
        <v>40848</v>
      </c>
    </row>
    <row r="625" spans="1:1" x14ac:dyDescent="0.25">
      <c r="A625" s="25">
        <v>40878</v>
      </c>
    </row>
    <row r="626" spans="1:1" x14ac:dyDescent="0.25">
      <c r="A626" s="25">
        <v>40909</v>
      </c>
    </row>
    <row r="627" spans="1:1" x14ac:dyDescent="0.25">
      <c r="A627" s="25">
        <v>40940</v>
      </c>
    </row>
    <row r="628" spans="1:1" x14ac:dyDescent="0.25">
      <c r="A628" s="25">
        <v>40969</v>
      </c>
    </row>
    <row r="629" spans="1:1" x14ac:dyDescent="0.25">
      <c r="A629" s="25">
        <v>41000</v>
      </c>
    </row>
    <row r="630" spans="1:1" x14ac:dyDescent="0.25">
      <c r="A630" s="25">
        <v>41030</v>
      </c>
    </row>
    <row r="631" spans="1:1" x14ac:dyDescent="0.25">
      <c r="A631" s="25">
        <v>41061</v>
      </c>
    </row>
    <row r="632" spans="1:1" x14ac:dyDescent="0.25">
      <c r="A632" s="25">
        <v>41091</v>
      </c>
    </row>
    <row r="633" spans="1:1" x14ac:dyDescent="0.25">
      <c r="A633" s="25">
        <v>41122</v>
      </c>
    </row>
    <row r="634" spans="1:1" x14ac:dyDescent="0.25">
      <c r="A634" s="25">
        <v>41153</v>
      </c>
    </row>
    <row r="635" spans="1:1" x14ac:dyDescent="0.25">
      <c r="A635" s="25">
        <v>41183</v>
      </c>
    </row>
    <row r="636" spans="1:1" x14ac:dyDescent="0.25">
      <c r="A636" s="25">
        <v>41214</v>
      </c>
    </row>
    <row r="637" spans="1:1" x14ac:dyDescent="0.25">
      <c r="A637" s="25">
        <v>41244</v>
      </c>
    </row>
    <row r="638" spans="1:1" x14ac:dyDescent="0.25">
      <c r="A638" s="25">
        <v>41275</v>
      </c>
    </row>
    <row r="639" spans="1:1" x14ac:dyDescent="0.25">
      <c r="A639" s="25">
        <v>41306</v>
      </c>
    </row>
    <row r="640" spans="1:1" x14ac:dyDescent="0.25">
      <c r="A640" s="25">
        <v>41334</v>
      </c>
    </row>
    <row r="641" spans="1:1" x14ac:dyDescent="0.25">
      <c r="A641" s="25">
        <v>41365</v>
      </c>
    </row>
    <row r="642" spans="1:1" x14ac:dyDescent="0.25">
      <c r="A642" s="25">
        <v>41395</v>
      </c>
    </row>
    <row r="643" spans="1:1" x14ac:dyDescent="0.25">
      <c r="A643" s="25">
        <v>41426</v>
      </c>
    </row>
    <row r="644" spans="1:1" x14ac:dyDescent="0.25">
      <c r="A644" s="25">
        <v>41456</v>
      </c>
    </row>
    <row r="645" spans="1:1" x14ac:dyDescent="0.25">
      <c r="A645" s="25">
        <v>41487</v>
      </c>
    </row>
    <row r="646" spans="1:1" x14ac:dyDescent="0.25">
      <c r="A646" s="25">
        <v>41518</v>
      </c>
    </row>
    <row r="647" spans="1:1" x14ac:dyDescent="0.25">
      <c r="A647" s="25">
        <v>41548</v>
      </c>
    </row>
    <row r="648" spans="1:1" x14ac:dyDescent="0.25">
      <c r="A648" s="25">
        <v>41579</v>
      </c>
    </row>
    <row r="649" spans="1:1" x14ac:dyDescent="0.25">
      <c r="A649" s="25">
        <v>41609</v>
      </c>
    </row>
    <row r="650" spans="1:1" x14ac:dyDescent="0.25">
      <c r="A650" s="25">
        <v>41640</v>
      </c>
    </row>
    <row r="651" spans="1:1" x14ac:dyDescent="0.25">
      <c r="A651" s="25">
        <v>41671</v>
      </c>
    </row>
    <row r="652" spans="1:1" x14ac:dyDescent="0.25">
      <c r="A652" s="25">
        <v>41699</v>
      </c>
    </row>
    <row r="653" spans="1:1" x14ac:dyDescent="0.25">
      <c r="A653" s="25">
        <v>41730</v>
      </c>
    </row>
    <row r="654" spans="1:1" x14ac:dyDescent="0.25">
      <c r="A654" s="25">
        <v>41760</v>
      </c>
    </row>
    <row r="655" spans="1:1" x14ac:dyDescent="0.25">
      <c r="A655" s="25">
        <v>41791</v>
      </c>
    </row>
    <row r="656" spans="1:1" x14ac:dyDescent="0.25">
      <c r="A656" s="25">
        <v>41821</v>
      </c>
    </row>
    <row r="657" spans="1:1" x14ac:dyDescent="0.25">
      <c r="A657" s="25">
        <v>41852</v>
      </c>
    </row>
    <row r="658" spans="1:1" x14ac:dyDescent="0.25">
      <c r="A658" s="25">
        <v>41883</v>
      </c>
    </row>
    <row r="659" spans="1:1" x14ac:dyDescent="0.25">
      <c r="A659" s="25">
        <v>41913</v>
      </c>
    </row>
    <row r="660" spans="1:1" x14ac:dyDescent="0.25">
      <c r="A660" s="25">
        <v>41944</v>
      </c>
    </row>
    <row r="661" spans="1:1" x14ac:dyDescent="0.25">
      <c r="A661" s="25">
        <v>41974</v>
      </c>
    </row>
    <row r="662" spans="1:1" x14ac:dyDescent="0.25">
      <c r="A662" s="25">
        <v>42005</v>
      </c>
    </row>
    <row r="663" spans="1:1" x14ac:dyDescent="0.25">
      <c r="A663" s="25">
        <v>42036</v>
      </c>
    </row>
    <row r="664" spans="1:1" x14ac:dyDescent="0.25">
      <c r="A664" s="25">
        <v>42064</v>
      </c>
    </row>
    <row r="665" spans="1:1" x14ac:dyDescent="0.25">
      <c r="A665" s="25">
        <v>42095</v>
      </c>
    </row>
    <row r="666" spans="1:1" x14ac:dyDescent="0.25">
      <c r="A666" s="25">
        <v>42125</v>
      </c>
    </row>
    <row r="667" spans="1:1" x14ac:dyDescent="0.25">
      <c r="A667" s="25">
        <v>42156</v>
      </c>
    </row>
    <row r="668" spans="1:1" x14ac:dyDescent="0.25">
      <c r="A668" s="25">
        <v>42186</v>
      </c>
    </row>
    <row r="669" spans="1:1" x14ac:dyDescent="0.25">
      <c r="A669" s="25">
        <v>42217</v>
      </c>
    </row>
    <row r="670" spans="1:1" x14ac:dyDescent="0.25">
      <c r="A670" s="25">
        <v>42248</v>
      </c>
    </row>
    <row r="671" spans="1:1" x14ac:dyDescent="0.25">
      <c r="A671" s="25">
        <v>42278</v>
      </c>
    </row>
    <row r="672" spans="1:1" x14ac:dyDescent="0.25">
      <c r="A672" s="25">
        <v>42309</v>
      </c>
    </row>
    <row r="673" spans="1:1" x14ac:dyDescent="0.25">
      <c r="A673" s="25">
        <v>42339</v>
      </c>
    </row>
    <row r="674" spans="1:1" x14ac:dyDescent="0.25">
      <c r="A674" s="25">
        <v>42370</v>
      </c>
    </row>
    <row r="675" spans="1:1" x14ac:dyDescent="0.25">
      <c r="A675" s="25">
        <v>42401</v>
      </c>
    </row>
    <row r="676" spans="1:1" x14ac:dyDescent="0.25">
      <c r="A676" s="25">
        <v>42430</v>
      </c>
    </row>
    <row r="677" spans="1:1" x14ac:dyDescent="0.25">
      <c r="A677" s="25">
        <v>42461</v>
      </c>
    </row>
    <row r="678" spans="1:1" x14ac:dyDescent="0.25">
      <c r="A678" s="25">
        <v>42491</v>
      </c>
    </row>
    <row r="679" spans="1:1" x14ac:dyDescent="0.25">
      <c r="A679" s="25">
        <v>42522</v>
      </c>
    </row>
    <row r="680" spans="1:1" x14ac:dyDescent="0.25">
      <c r="A680" s="25">
        <v>42552</v>
      </c>
    </row>
    <row r="681" spans="1:1" x14ac:dyDescent="0.25">
      <c r="A681" s="25">
        <v>42583</v>
      </c>
    </row>
    <row r="682" spans="1:1" x14ac:dyDescent="0.25">
      <c r="A682" s="25">
        <v>42614</v>
      </c>
    </row>
    <row r="683" spans="1:1" x14ac:dyDescent="0.25">
      <c r="A683" s="25">
        <v>42644</v>
      </c>
    </row>
    <row r="684" spans="1:1" x14ac:dyDescent="0.25">
      <c r="A684" s="25">
        <v>42675</v>
      </c>
    </row>
    <row r="685" spans="1:1" x14ac:dyDescent="0.25">
      <c r="A685" s="25">
        <v>42705</v>
      </c>
    </row>
    <row r="686" spans="1:1" x14ac:dyDescent="0.25">
      <c r="A686" s="25">
        <v>42736</v>
      </c>
    </row>
    <row r="687" spans="1:1" x14ac:dyDescent="0.25">
      <c r="A687" s="25">
        <v>42767</v>
      </c>
    </row>
    <row r="688" spans="1:1" x14ac:dyDescent="0.25">
      <c r="A688" s="25">
        <v>42795</v>
      </c>
    </row>
    <row r="689" spans="1:1" x14ac:dyDescent="0.25">
      <c r="A689" s="25">
        <v>42826</v>
      </c>
    </row>
    <row r="690" spans="1:1" x14ac:dyDescent="0.25">
      <c r="A690" s="25">
        <v>42856</v>
      </c>
    </row>
    <row r="691" spans="1:1" x14ac:dyDescent="0.25">
      <c r="A691" s="25">
        <v>42887</v>
      </c>
    </row>
    <row r="692" spans="1:1" x14ac:dyDescent="0.25">
      <c r="A692" s="25">
        <v>42917</v>
      </c>
    </row>
    <row r="693" spans="1:1" x14ac:dyDescent="0.25">
      <c r="A693" s="25">
        <v>42948</v>
      </c>
    </row>
    <row r="694" spans="1:1" x14ac:dyDescent="0.25">
      <c r="A694" s="25">
        <v>42979</v>
      </c>
    </row>
    <row r="695" spans="1:1" x14ac:dyDescent="0.25">
      <c r="A695" s="25">
        <v>43009</v>
      </c>
    </row>
    <row r="696" spans="1:1" x14ac:dyDescent="0.25">
      <c r="A696" s="25">
        <v>43040</v>
      </c>
    </row>
    <row r="697" spans="1:1" x14ac:dyDescent="0.25">
      <c r="A697" s="25">
        <v>43070</v>
      </c>
    </row>
    <row r="698" spans="1:1" x14ac:dyDescent="0.25">
      <c r="A698" s="25">
        <v>43101</v>
      </c>
    </row>
    <row r="699" spans="1:1" x14ac:dyDescent="0.25">
      <c r="A699" s="25">
        <v>43132</v>
      </c>
    </row>
    <row r="700" spans="1:1" x14ac:dyDescent="0.25">
      <c r="A700" s="25">
        <v>43160</v>
      </c>
    </row>
    <row r="701" spans="1:1" x14ac:dyDescent="0.25">
      <c r="A701" s="25">
        <v>43191</v>
      </c>
    </row>
    <row r="702" spans="1:1" x14ac:dyDescent="0.25">
      <c r="A702" s="25">
        <v>43221</v>
      </c>
    </row>
    <row r="703" spans="1:1" x14ac:dyDescent="0.25">
      <c r="A703" s="25">
        <v>43252</v>
      </c>
    </row>
    <row r="704" spans="1:1" x14ac:dyDescent="0.25">
      <c r="A704" s="25">
        <v>43282</v>
      </c>
    </row>
    <row r="705" spans="1:1" x14ac:dyDescent="0.25">
      <c r="A705" s="25">
        <v>43313</v>
      </c>
    </row>
    <row r="706" spans="1:1" x14ac:dyDescent="0.25">
      <c r="A706" s="25">
        <v>43344</v>
      </c>
    </row>
    <row r="707" spans="1:1" x14ac:dyDescent="0.25">
      <c r="A707" s="25">
        <v>43374</v>
      </c>
    </row>
    <row r="708" spans="1:1" x14ac:dyDescent="0.25">
      <c r="A708" s="25">
        <v>43405</v>
      </c>
    </row>
    <row r="709" spans="1:1" x14ac:dyDescent="0.25">
      <c r="A709" s="25">
        <v>43435</v>
      </c>
    </row>
    <row r="710" spans="1:1" x14ac:dyDescent="0.25">
      <c r="A710" s="25">
        <v>43466</v>
      </c>
    </row>
    <row r="711" spans="1:1" x14ac:dyDescent="0.25">
      <c r="A711" s="25">
        <v>43497</v>
      </c>
    </row>
    <row r="712" spans="1:1" x14ac:dyDescent="0.25">
      <c r="A712" s="25">
        <v>43525</v>
      </c>
    </row>
    <row r="713" spans="1:1" x14ac:dyDescent="0.25">
      <c r="A713" s="25">
        <v>43556</v>
      </c>
    </row>
    <row r="714" spans="1:1" x14ac:dyDescent="0.25">
      <c r="A714" s="25">
        <v>43586</v>
      </c>
    </row>
    <row r="715" spans="1:1" x14ac:dyDescent="0.25">
      <c r="A715" s="25">
        <v>43617</v>
      </c>
    </row>
    <row r="716" spans="1:1" x14ac:dyDescent="0.25">
      <c r="A716" s="25">
        <v>43647</v>
      </c>
    </row>
    <row r="717" spans="1:1" x14ac:dyDescent="0.25">
      <c r="A717" s="25">
        <v>43678</v>
      </c>
    </row>
    <row r="718" spans="1:1" x14ac:dyDescent="0.25">
      <c r="A718" s="25">
        <v>43709</v>
      </c>
    </row>
    <row r="719" spans="1:1" x14ac:dyDescent="0.25">
      <c r="A719" s="25">
        <v>43739</v>
      </c>
    </row>
    <row r="720" spans="1:1" x14ac:dyDescent="0.25">
      <c r="A720" s="25">
        <v>43770</v>
      </c>
    </row>
    <row r="721" spans="1:1" x14ac:dyDescent="0.25">
      <c r="A721" s="25">
        <v>43800</v>
      </c>
    </row>
    <row r="722" spans="1:1" x14ac:dyDescent="0.25">
      <c r="A722" s="25">
        <v>43831</v>
      </c>
    </row>
    <row r="723" spans="1:1" x14ac:dyDescent="0.25">
      <c r="A723" s="25">
        <v>43862</v>
      </c>
    </row>
    <row r="724" spans="1:1" x14ac:dyDescent="0.25">
      <c r="A724" s="25">
        <v>43891</v>
      </c>
    </row>
    <row r="725" spans="1:1" x14ac:dyDescent="0.25">
      <c r="A725" s="25">
        <v>43922</v>
      </c>
    </row>
    <row r="726" spans="1:1" x14ac:dyDescent="0.25">
      <c r="A726" s="25">
        <v>43952</v>
      </c>
    </row>
    <row r="727" spans="1:1" x14ac:dyDescent="0.25">
      <c r="A727" s="25">
        <v>43983</v>
      </c>
    </row>
    <row r="728" spans="1:1" x14ac:dyDescent="0.25">
      <c r="A728" s="25">
        <v>44013</v>
      </c>
    </row>
    <row r="729" spans="1:1" x14ac:dyDescent="0.25">
      <c r="A729" s="25">
        <v>44044</v>
      </c>
    </row>
    <row r="730" spans="1:1" x14ac:dyDescent="0.25">
      <c r="A730" s="25">
        <v>44075</v>
      </c>
    </row>
    <row r="731" spans="1:1" x14ac:dyDescent="0.25">
      <c r="A731" s="25">
        <v>44105</v>
      </c>
    </row>
    <row r="732" spans="1:1" x14ac:dyDescent="0.25">
      <c r="A732" s="25">
        <v>44136</v>
      </c>
    </row>
    <row r="733" spans="1:1" x14ac:dyDescent="0.25">
      <c r="A733" s="25">
        <v>44166</v>
      </c>
    </row>
    <row r="734" spans="1:1" x14ac:dyDescent="0.25">
      <c r="A734" s="25">
        <v>44197</v>
      </c>
    </row>
    <row r="735" spans="1:1" x14ac:dyDescent="0.25">
      <c r="A735" s="25">
        <v>44228</v>
      </c>
    </row>
    <row r="736" spans="1:1" x14ac:dyDescent="0.25">
      <c r="A736" s="25">
        <v>44256</v>
      </c>
    </row>
    <row r="737" spans="1:1" x14ac:dyDescent="0.25">
      <c r="A737" s="25">
        <v>44287</v>
      </c>
    </row>
    <row r="738" spans="1:1" x14ac:dyDescent="0.25">
      <c r="A738" s="25">
        <v>44317</v>
      </c>
    </row>
    <row r="739" spans="1:1" x14ac:dyDescent="0.25">
      <c r="A739" s="25">
        <v>44348</v>
      </c>
    </row>
    <row r="740" spans="1:1" x14ac:dyDescent="0.25">
      <c r="A740" s="25">
        <v>44378</v>
      </c>
    </row>
    <row r="741" spans="1:1" x14ac:dyDescent="0.25">
      <c r="A741" s="25">
        <v>44409</v>
      </c>
    </row>
    <row r="742" spans="1:1" x14ac:dyDescent="0.25">
      <c r="A742" s="25">
        <v>44440</v>
      </c>
    </row>
    <row r="743" spans="1:1" x14ac:dyDescent="0.25">
      <c r="A743" s="25">
        <v>44470</v>
      </c>
    </row>
    <row r="744" spans="1:1" x14ac:dyDescent="0.25">
      <c r="A744" s="25">
        <v>44501</v>
      </c>
    </row>
    <row r="745" spans="1:1" x14ac:dyDescent="0.25">
      <c r="A745" s="25">
        <v>44531</v>
      </c>
    </row>
    <row r="746" spans="1:1" x14ac:dyDescent="0.25">
      <c r="A746" s="25">
        <v>44562</v>
      </c>
    </row>
    <row r="747" spans="1:1" x14ac:dyDescent="0.25">
      <c r="A747" s="25">
        <v>44593</v>
      </c>
    </row>
    <row r="748" spans="1:1" x14ac:dyDescent="0.25">
      <c r="A748" s="25">
        <v>44621</v>
      </c>
    </row>
    <row r="749" spans="1:1" x14ac:dyDescent="0.25">
      <c r="A749" s="25">
        <v>44652</v>
      </c>
    </row>
    <row r="750" spans="1:1" x14ac:dyDescent="0.25">
      <c r="A750" s="25">
        <v>44682</v>
      </c>
    </row>
    <row r="751" spans="1:1" x14ac:dyDescent="0.25">
      <c r="A751" s="25">
        <v>44713</v>
      </c>
    </row>
    <row r="752" spans="1:1" x14ac:dyDescent="0.25">
      <c r="A752" s="25">
        <v>44743</v>
      </c>
    </row>
    <row r="753" spans="1:1" x14ac:dyDescent="0.25">
      <c r="A753" s="25">
        <v>44774</v>
      </c>
    </row>
    <row r="754" spans="1:1" x14ac:dyDescent="0.25">
      <c r="A754" s="25">
        <v>44805</v>
      </c>
    </row>
    <row r="755" spans="1:1" x14ac:dyDescent="0.25">
      <c r="A755" s="25">
        <v>44835</v>
      </c>
    </row>
    <row r="756" spans="1:1" x14ac:dyDescent="0.25">
      <c r="A756" s="25">
        <v>44866</v>
      </c>
    </row>
    <row r="757" spans="1:1" x14ac:dyDescent="0.25">
      <c r="A757" s="25">
        <v>44896</v>
      </c>
    </row>
    <row r="758" spans="1:1" x14ac:dyDescent="0.25">
      <c r="A758" s="25">
        <v>44927</v>
      </c>
    </row>
    <row r="759" spans="1:1" x14ac:dyDescent="0.25">
      <c r="A759" s="25">
        <v>44958</v>
      </c>
    </row>
    <row r="760" spans="1:1" x14ac:dyDescent="0.25">
      <c r="A760" s="25">
        <v>44986</v>
      </c>
    </row>
    <row r="761" spans="1:1" x14ac:dyDescent="0.25">
      <c r="A761" s="25">
        <v>45017</v>
      </c>
    </row>
    <row r="762" spans="1:1" x14ac:dyDescent="0.25">
      <c r="A762" s="25">
        <v>45047</v>
      </c>
    </row>
    <row r="763" spans="1:1" x14ac:dyDescent="0.25">
      <c r="A763" s="25">
        <v>45078</v>
      </c>
    </row>
    <row r="764" spans="1:1" x14ac:dyDescent="0.25">
      <c r="A764" s="25">
        <v>45108</v>
      </c>
    </row>
    <row r="765" spans="1:1" x14ac:dyDescent="0.25">
      <c r="A765" s="25">
        <v>45139</v>
      </c>
    </row>
    <row r="766" spans="1:1" x14ac:dyDescent="0.25">
      <c r="A766" s="25">
        <v>45170</v>
      </c>
    </row>
    <row r="767" spans="1:1" x14ac:dyDescent="0.25">
      <c r="A767" s="25">
        <v>45200</v>
      </c>
    </row>
    <row r="768" spans="1:1" x14ac:dyDescent="0.25">
      <c r="A768" s="25">
        <v>45231</v>
      </c>
    </row>
    <row r="769" spans="1:1" x14ac:dyDescent="0.25">
      <c r="A769" s="25">
        <v>45261</v>
      </c>
    </row>
    <row r="770" spans="1:1" x14ac:dyDescent="0.25">
      <c r="A770" s="25">
        <v>45292</v>
      </c>
    </row>
    <row r="771" spans="1:1" x14ac:dyDescent="0.25">
      <c r="A771" s="25">
        <v>45323</v>
      </c>
    </row>
    <row r="772" spans="1:1" x14ac:dyDescent="0.25">
      <c r="A772" s="25">
        <v>45352</v>
      </c>
    </row>
    <row r="773" spans="1:1" x14ac:dyDescent="0.25">
      <c r="A773" s="25">
        <v>45383</v>
      </c>
    </row>
    <row r="774" spans="1:1" x14ac:dyDescent="0.25">
      <c r="A774" s="25">
        <v>45413</v>
      </c>
    </row>
    <row r="775" spans="1:1" x14ac:dyDescent="0.25">
      <c r="A775" s="25">
        <v>45444</v>
      </c>
    </row>
    <row r="776" spans="1:1" x14ac:dyDescent="0.25">
      <c r="A776" s="25">
        <v>45474</v>
      </c>
    </row>
    <row r="777" spans="1:1" x14ac:dyDescent="0.25">
      <c r="A777" s="25">
        <v>45505</v>
      </c>
    </row>
    <row r="778" spans="1:1" x14ac:dyDescent="0.25">
      <c r="A778" s="25">
        <v>45536</v>
      </c>
    </row>
    <row r="779" spans="1:1" x14ac:dyDescent="0.25">
      <c r="A779" s="25">
        <v>45566</v>
      </c>
    </row>
    <row r="780" spans="1:1" x14ac:dyDescent="0.25">
      <c r="A780" s="25">
        <v>45597</v>
      </c>
    </row>
    <row r="781" spans="1:1" x14ac:dyDescent="0.25">
      <c r="A781" s="25">
        <v>45627</v>
      </c>
    </row>
    <row r="782" spans="1:1" x14ac:dyDescent="0.25">
      <c r="A782" s="25">
        <v>45658</v>
      </c>
    </row>
    <row r="783" spans="1:1" x14ac:dyDescent="0.25">
      <c r="A783" s="25">
        <v>45689</v>
      </c>
    </row>
    <row r="784" spans="1:1" x14ac:dyDescent="0.25">
      <c r="A784" s="25">
        <v>45717</v>
      </c>
    </row>
    <row r="785" spans="1:1" x14ac:dyDescent="0.25">
      <c r="A785" s="25">
        <v>45748</v>
      </c>
    </row>
    <row r="786" spans="1:1" x14ac:dyDescent="0.25">
      <c r="A786" s="25">
        <v>45778</v>
      </c>
    </row>
    <row r="787" spans="1:1" x14ac:dyDescent="0.25">
      <c r="A787" s="25">
        <v>45809</v>
      </c>
    </row>
    <row r="788" spans="1:1" x14ac:dyDescent="0.25">
      <c r="A788" s="25">
        <v>45839</v>
      </c>
    </row>
    <row r="789" spans="1:1" x14ac:dyDescent="0.25">
      <c r="A789" s="25">
        <v>45870</v>
      </c>
    </row>
    <row r="790" spans="1:1" x14ac:dyDescent="0.25">
      <c r="A790" s="25">
        <v>45901</v>
      </c>
    </row>
    <row r="791" spans="1:1" x14ac:dyDescent="0.25">
      <c r="A791" s="25">
        <v>45931</v>
      </c>
    </row>
    <row r="792" spans="1:1" x14ac:dyDescent="0.25">
      <c r="A792" s="25">
        <v>45962</v>
      </c>
    </row>
    <row r="793" spans="1:1" x14ac:dyDescent="0.25">
      <c r="A793" s="25">
        <v>45992</v>
      </c>
    </row>
    <row r="794" spans="1:1" x14ac:dyDescent="0.25">
      <c r="A794" s="25">
        <v>46023</v>
      </c>
    </row>
    <row r="795" spans="1:1" x14ac:dyDescent="0.25">
      <c r="A795" s="25">
        <v>46054</v>
      </c>
    </row>
    <row r="796" spans="1:1" x14ac:dyDescent="0.25">
      <c r="A796" s="25">
        <v>46082</v>
      </c>
    </row>
    <row r="797" spans="1:1" x14ac:dyDescent="0.25">
      <c r="A797" s="25">
        <v>46113</v>
      </c>
    </row>
    <row r="798" spans="1:1" x14ac:dyDescent="0.25">
      <c r="A798" s="25">
        <v>46143</v>
      </c>
    </row>
    <row r="799" spans="1:1" x14ac:dyDescent="0.25">
      <c r="A799" s="25">
        <v>46174</v>
      </c>
    </row>
    <row r="800" spans="1:1" x14ac:dyDescent="0.25">
      <c r="A800" s="25">
        <v>46204</v>
      </c>
    </row>
    <row r="801" spans="1:1" x14ac:dyDescent="0.25">
      <c r="A801" s="25">
        <v>46235</v>
      </c>
    </row>
    <row r="802" spans="1:1" x14ac:dyDescent="0.25">
      <c r="A802" s="25">
        <v>46266</v>
      </c>
    </row>
    <row r="803" spans="1:1" x14ac:dyDescent="0.25">
      <c r="A803" s="25">
        <v>46296</v>
      </c>
    </row>
    <row r="804" spans="1:1" x14ac:dyDescent="0.25">
      <c r="A804" s="25">
        <v>46327</v>
      </c>
    </row>
    <row r="805" spans="1:1" x14ac:dyDescent="0.25">
      <c r="A805" s="25">
        <v>46357</v>
      </c>
    </row>
    <row r="806" spans="1:1" x14ac:dyDescent="0.25">
      <c r="A806" s="25">
        <v>46388</v>
      </c>
    </row>
    <row r="807" spans="1:1" x14ac:dyDescent="0.25">
      <c r="A807" s="25">
        <v>46419</v>
      </c>
    </row>
    <row r="808" spans="1:1" x14ac:dyDescent="0.25">
      <c r="A808" s="25">
        <v>46447</v>
      </c>
    </row>
    <row r="809" spans="1:1" x14ac:dyDescent="0.25">
      <c r="A809" s="25">
        <v>46478</v>
      </c>
    </row>
    <row r="810" spans="1:1" x14ac:dyDescent="0.25">
      <c r="A810" s="25">
        <v>46508</v>
      </c>
    </row>
    <row r="811" spans="1:1" x14ac:dyDescent="0.25">
      <c r="A811" s="25">
        <v>46539</v>
      </c>
    </row>
    <row r="812" spans="1:1" x14ac:dyDescent="0.25">
      <c r="A812" s="25">
        <v>46569</v>
      </c>
    </row>
    <row r="813" spans="1:1" x14ac:dyDescent="0.25">
      <c r="A813" s="25">
        <v>46600</v>
      </c>
    </row>
    <row r="814" spans="1:1" x14ac:dyDescent="0.25">
      <c r="A814" s="25">
        <v>46631</v>
      </c>
    </row>
    <row r="815" spans="1:1" x14ac:dyDescent="0.25">
      <c r="A815" s="25">
        <v>46661</v>
      </c>
    </row>
    <row r="816" spans="1:1" x14ac:dyDescent="0.25">
      <c r="A816" s="25">
        <v>46692</v>
      </c>
    </row>
    <row r="817" spans="1:1" x14ac:dyDescent="0.25">
      <c r="A817" s="25">
        <v>46722</v>
      </c>
    </row>
    <row r="818" spans="1:1" x14ac:dyDescent="0.25">
      <c r="A818" s="25">
        <v>46753</v>
      </c>
    </row>
    <row r="819" spans="1:1" x14ac:dyDescent="0.25">
      <c r="A819" s="25">
        <v>46784</v>
      </c>
    </row>
    <row r="820" spans="1:1" x14ac:dyDescent="0.25">
      <c r="A820" s="25">
        <v>46813</v>
      </c>
    </row>
    <row r="821" spans="1:1" x14ac:dyDescent="0.25">
      <c r="A821" s="25">
        <v>46844</v>
      </c>
    </row>
    <row r="822" spans="1:1" x14ac:dyDescent="0.25">
      <c r="A822" s="25">
        <v>46874</v>
      </c>
    </row>
    <row r="823" spans="1:1" x14ac:dyDescent="0.25">
      <c r="A823" s="25">
        <v>46905</v>
      </c>
    </row>
    <row r="824" spans="1:1" x14ac:dyDescent="0.25">
      <c r="A824" s="25">
        <v>46935</v>
      </c>
    </row>
    <row r="825" spans="1:1" x14ac:dyDescent="0.25">
      <c r="A825" s="25">
        <v>46966</v>
      </c>
    </row>
    <row r="826" spans="1:1" x14ac:dyDescent="0.25">
      <c r="A826" s="25">
        <v>46997</v>
      </c>
    </row>
    <row r="827" spans="1:1" x14ac:dyDescent="0.25">
      <c r="A827" s="25">
        <v>47027</v>
      </c>
    </row>
    <row r="828" spans="1:1" x14ac:dyDescent="0.25">
      <c r="A828" s="25">
        <v>47058</v>
      </c>
    </row>
    <row r="829" spans="1:1" x14ac:dyDescent="0.25">
      <c r="A829" s="25">
        <v>47088</v>
      </c>
    </row>
    <row r="830" spans="1:1" x14ac:dyDescent="0.25">
      <c r="A830" s="25">
        <v>47119</v>
      </c>
    </row>
    <row r="831" spans="1:1" x14ac:dyDescent="0.25">
      <c r="A831" s="25">
        <v>47150</v>
      </c>
    </row>
    <row r="832" spans="1:1" x14ac:dyDescent="0.25">
      <c r="A832" s="25">
        <v>47178</v>
      </c>
    </row>
    <row r="833" spans="1:1" x14ac:dyDescent="0.25">
      <c r="A833" s="25">
        <v>47209</v>
      </c>
    </row>
    <row r="834" spans="1:1" x14ac:dyDescent="0.25">
      <c r="A834" s="25">
        <v>47239</v>
      </c>
    </row>
    <row r="835" spans="1:1" x14ac:dyDescent="0.25">
      <c r="A835" s="25">
        <v>47270</v>
      </c>
    </row>
    <row r="836" spans="1:1" x14ac:dyDescent="0.25">
      <c r="A836" s="25">
        <v>47300</v>
      </c>
    </row>
    <row r="837" spans="1:1" x14ac:dyDescent="0.25">
      <c r="A837" s="25">
        <v>47331</v>
      </c>
    </row>
    <row r="838" spans="1:1" x14ac:dyDescent="0.25">
      <c r="A838" s="25">
        <v>47362</v>
      </c>
    </row>
    <row r="839" spans="1:1" x14ac:dyDescent="0.25">
      <c r="A839" s="25">
        <v>47392</v>
      </c>
    </row>
    <row r="840" spans="1:1" x14ac:dyDescent="0.25">
      <c r="A840" s="25">
        <v>47423</v>
      </c>
    </row>
    <row r="841" spans="1:1" x14ac:dyDescent="0.25">
      <c r="A841" s="25">
        <v>47453</v>
      </c>
    </row>
    <row r="842" spans="1:1" x14ac:dyDescent="0.25">
      <c r="A842" s="25">
        <v>47484</v>
      </c>
    </row>
    <row r="843" spans="1:1" x14ac:dyDescent="0.25">
      <c r="A843" s="25">
        <v>47515</v>
      </c>
    </row>
    <row r="844" spans="1:1" x14ac:dyDescent="0.25">
      <c r="A844" s="25">
        <v>47543</v>
      </c>
    </row>
    <row r="845" spans="1:1" x14ac:dyDescent="0.25">
      <c r="A845" s="25">
        <v>47574</v>
      </c>
    </row>
    <row r="846" spans="1:1" x14ac:dyDescent="0.25">
      <c r="A846" s="25">
        <v>47604</v>
      </c>
    </row>
    <row r="847" spans="1:1" x14ac:dyDescent="0.25">
      <c r="A847" s="25">
        <v>47635</v>
      </c>
    </row>
    <row r="848" spans="1:1" x14ac:dyDescent="0.25">
      <c r="A848" s="25">
        <v>47665</v>
      </c>
    </row>
    <row r="849" spans="1:1" x14ac:dyDescent="0.25">
      <c r="A849" s="25">
        <v>47696</v>
      </c>
    </row>
    <row r="850" spans="1:1" x14ac:dyDescent="0.25">
      <c r="A850" s="25">
        <v>47727</v>
      </c>
    </row>
    <row r="851" spans="1:1" x14ac:dyDescent="0.25">
      <c r="A851" s="25">
        <v>47757</v>
      </c>
    </row>
    <row r="852" spans="1:1" x14ac:dyDescent="0.25">
      <c r="A852" s="25">
        <v>47788</v>
      </c>
    </row>
    <row r="853" spans="1:1" x14ac:dyDescent="0.25">
      <c r="A853" s="25">
        <v>47818</v>
      </c>
    </row>
    <row r="854" spans="1:1" x14ac:dyDescent="0.25">
      <c r="A854" s="25">
        <v>47849</v>
      </c>
    </row>
    <row r="855" spans="1:1" x14ac:dyDescent="0.25">
      <c r="A855" s="25">
        <v>47880</v>
      </c>
    </row>
    <row r="856" spans="1:1" x14ac:dyDescent="0.25">
      <c r="A856" s="25">
        <v>47908</v>
      </c>
    </row>
    <row r="857" spans="1:1" x14ac:dyDescent="0.25">
      <c r="A857" s="25">
        <v>47939</v>
      </c>
    </row>
    <row r="858" spans="1:1" x14ac:dyDescent="0.25">
      <c r="A858" s="25">
        <v>47969</v>
      </c>
    </row>
    <row r="859" spans="1:1" x14ac:dyDescent="0.25">
      <c r="A859" s="25">
        <v>48000</v>
      </c>
    </row>
    <row r="860" spans="1:1" x14ac:dyDescent="0.25">
      <c r="A860" s="25">
        <v>48030</v>
      </c>
    </row>
    <row r="861" spans="1:1" x14ac:dyDescent="0.25">
      <c r="A861" s="25">
        <v>48061</v>
      </c>
    </row>
    <row r="862" spans="1:1" x14ac:dyDescent="0.25">
      <c r="A862" s="25">
        <v>48092</v>
      </c>
    </row>
    <row r="863" spans="1:1" x14ac:dyDescent="0.25">
      <c r="A863" s="25">
        <v>48122</v>
      </c>
    </row>
    <row r="864" spans="1:1" x14ac:dyDescent="0.25">
      <c r="A864" s="25">
        <v>48153</v>
      </c>
    </row>
    <row r="865" spans="1:1" x14ac:dyDescent="0.25">
      <c r="A865" s="25">
        <v>48183</v>
      </c>
    </row>
    <row r="866" spans="1:1" x14ac:dyDescent="0.25">
      <c r="A866" s="25">
        <v>48214</v>
      </c>
    </row>
    <row r="867" spans="1:1" x14ac:dyDescent="0.25">
      <c r="A867" s="25">
        <v>48245</v>
      </c>
    </row>
    <row r="868" spans="1:1" x14ac:dyDescent="0.25">
      <c r="A868" s="25">
        <v>48274</v>
      </c>
    </row>
    <row r="869" spans="1:1" x14ac:dyDescent="0.25">
      <c r="A869" s="25">
        <v>48305</v>
      </c>
    </row>
    <row r="870" spans="1:1" x14ac:dyDescent="0.25">
      <c r="A870" s="25">
        <v>48335</v>
      </c>
    </row>
    <row r="871" spans="1:1" x14ac:dyDescent="0.25">
      <c r="A871" s="25">
        <v>48366</v>
      </c>
    </row>
    <row r="872" spans="1:1" x14ac:dyDescent="0.25">
      <c r="A872" s="25">
        <v>48396</v>
      </c>
    </row>
    <row r="873" spans="1:1" x14ac:dyDescent="0.25">
      <c r="A873" s="25">
        <v>48427</v>
      </c>
    </row>
    <row r="874" spans="1:1" x14ac:dyDescent="0.25">
      <c r="A874" s="25">
        <v>48458</v>
      </c>
    </row>
    <row r="875" spans="1:1" x14ac:dyDescent="0.25">
      <c r="A875" s="25">
        <v>48488</v>
      </c>
    </row>
    <row r="876" spans="1:1" x14ac:dyDescent="0.25">
      <c r="A876" s="25">
        <v>48519</v>
      </c>
    </row>
    <row r="877" spans="1:1" x14ac:dyDescent="0.25">
      <c r="A877" s="25">
        <v>48549</v>
      </c>
    </row>
    <row r="878" spans="1:1" x14ac:dyDescent="0.25">
      <c r="A878" s="25">
        <v>48580</v>
      </c>
    </row>
    <row r="879" spans="1:1" x14ac:dyDescent="0.25">
      <c r="A879" s="25">
        <v>48611</v>
      </c>
    </row>
    <row r="880" spans="1:1" x14ac:dyDescent="0.25">
      <c r="A880" s="25">
        <v>48639</v>
      </c>
    </row>
    <row r="881" spans="1:1" x14ac:dyDescent="0.25">
      <c r="A881" s="25">
        <v>48670</v>
      </c>
    </row>
    <row r="882" spans="1:1" x14ac:dyDescent="0.25">
      <c r="A882" s="25">
        <v>48700</v>
      </c>
    </row>
    <row r="883" spans="1:1" x14ac:dyDescent="0.25">
      <c r="A883" s="25">
        <v>48731</v>
      </c>
    </row>
    <row r="884" spans="1:1" x14ac:dyDescent="0.25">
      <c r="A884" s="25">
        <v>48761</v>
      </c>
    </row>
    <row r="885" spans="1:1" x14ac:dyDescent="0.25">
      <c r="A885" s="25">
        <v>48792</v>
      </c>
    </row>
    <row r="886" spans="1:1" x14ac:dyDescent="0.25">
      <c r="A886" s="25">
        <v>48823</v>
      </c>
    </row>
    <row r="887" spans="1:1" x14ac:dyDescent="0.25">
      <c r="A887" s="25">
        <v>48853</v>
      </c>
    </row>
    <row r="888" spans="1:1" x14ac:dyDescent="0.25">
      <c r="A888" s="25">
        <v>48884</v>
      </c>
    </row>
    <row r="889" spans="1:1" x14ac:dyDescent="0.25">
      <c r="A889" s="25">
        <v>48914</v>
      </c>
    </row>
    <row r="890" spans="1:1" x14ac:dyDescent="0.25">
      <c r="A890" s="25">
        <v>48945</v>
      </c>
    </row>
    <row r="891" spans="1:1" x14ac:dyDescent="0.25">
      <c r="A891" s="25">
        <v>48976</v>
      </c>
    </row>
    <row r="892" spans="1:1" x14ac:dyDescent="0.25">
      <c r="A892" s="25">
        <v>49004</v>
      </c>
    </row>
    <row r="893" spans="1:1" x14ac:dyDescent="0.25">
      <c r="A893" s="25">
        <v>49035</v>
      </c>
    </row>
    <row r="894" spans="1:1" x14ac:dyDescent="0.25">
      <c r="A894" s="25">
        <v>49065</v>
      </c>
    </row>
    <row r="895" spans="1:1" x14ac:dyDescent="0.25">
      <c r="A895" s="25">
        <v>49096</v>
      </c>
    </row>
    <row r="896" spans="1:1" x14ac:dyDescent="0.25">
      <c r="A896" s="25">
        <v>49126</v>
      </c>
    </row>
    <row r="897" spans="1:1" x14ac:dyDescent="0.25">
      <c r="A897" s="25">
        <v>49157</v>
      </c>
    </row>
    <row r="898" spans="1:1" x14ac:dyDescent="0.25">
      <c r="A898" s="25">
        <v>49188</v>
      </c>
    </row>
    <row r="899" spans="1:1" x14ac:dyDescent="0.25">
      <c r="A899" s="25">
        <v>49218</v>
      </c>
    </row>
    <row r="900" spans="1:1" x14ac:dyDescent="0.25">
      <c r="A900" s="25">
        <v>49249</v>
      </c>
    </row>
    <row r="901" spans="1:1" x14ac:dyDescent="0.25">
      <c r="A901" s="25">
        <v>49279</v>
      </c>
    </row>
    <row r="902" spans="1:1" x14ac:dyDescent="0.25">
      <c r="A902" s="25">
        <v>49310</v>
      </c>
    </row>
    <row r="903" spans="1:1" x14ac:dyDescent="0.25">
      <c r="A903" s="25">
        <v>49341</v>
      </c>
    </row>
    <row r="904" spans="1:1" x14ac:dyDescent="0.25">
      <c r="A904" s="25">
        <v>49369</v>
      </c>
    </row>
    <row r="905" spans="1:1" x14ac:dyDescent="0.25">
      <c r="A905" s="25">
        <v>49400</v>
      </c>
    </row>
    <row r="906" spans="1:1" x14ac:dyDescent="0.25">
      <c r="A906" s="25">
        <v>49430</v>
      </c>
    </row>
    <row r="907" spans="1:1" x14ac:dyDescent="0.25">
      <c r="A907" s="25">
        <v>49461</v>
      </c>
    </row>
    <row r="908" spans="1:1" x14ac:dyDescent="0.25">
      <c r="A908" s="25">
        <v>49491</v>
      </c>
    </row>
    <row r="909" spans="1:1" x14ac:dyDescent="0.25">
      <c r="A909" s="25">
        <v>49522</v>
      </c>
    </row>
    <row r="910" spans="1:1" x14ac:dyDescent="0.25">
      <c r="A910" s="25">
        <v>49553</v>
      </c>
    </row>
    <row r="911" spans="1:1" x14ac:dyDescent="0.25">
      <c r="A911" s="25">
        <v>49583</v>
      </c>
    </row>
    <row r="912" spans="1:1" x14ac:dyDescent="0.25">
      <c r="A912" s="25">
        <v>49614</v>
      </c>
    </row>
    <row r="913" spans="1:1" x14ac:dyDescent="0.25">
      <c r="A913" s="25">
        <v>49644</v>
      </c>
    </row>
    <row r="914" spans="1:1" x14ac:dyDescent="0.25">
      <c r="A914" s="25">
        <v>49675</v>
      </c>
    </row>
    <row r="915" spans="1:1" x14ac:dyDescent="0.25">
      <c r="A915" s="25">
        <v>49706</v>
      </c>
    </row>
    <row r="916" spans="1:1" x14ac:dyDescent="0.25">
      <c r="A916" s="25">
        <v>49735</v>
      </c>
    </row>
    <row r="917" spans="1:1" x14ac:dyDescent="0.25">
      <c r="A917" s="25">
        <v>49766</v>
      </c>
    </row>
    <row r="918" spans="1:1" x14ac:dyDescent="0.25">
      <c r="A918" s="25">
        <v>49796</v>
      </c>
    </row>
    <row r="919" spans="1:1" x14ac:dyDescent="0.25">
      <c r="A919" s="25">
        <v>49827</v>
      </c>
    </row>
    <row r="920" spans="1:1" x14ac:dyDescent="0.25">
      <c r="A920" s="25">
        <v>49857</v>
      </c>
    </row>
    <row r="921" spans="1:1" x14ac:dyDescent="0.25">
      <c r="A921" s="25">
        <v>49888</v>
      </c>
    </row>
    <row r="922" spans="1:1" x14ac:dyDescent="0.25">
      <c r="A922" s="25">
        <v>49919</v>
      </c>
    </row>
    <row r="923" spans="1:1" x14ac:dyDescent="0.25">
      <c r="A923" s="25">
        <v>49949</v>
      </c>
    </row>
    <row r="924" spans="1:1" x14ac:dyDescent="0.25">
      <c r="A924" s="25">
        <v>49980</v>
      </c>
    </row>
    <row r="925" spans="1:1" x14ac:dyDescent="0.25">
      <c r="A925" s="25">
        <v>50010</v>
      </c>
    </row>
    <row r="926" spans="1:1" x14ac:dyDescent="0.25">
      <c r="A926" s="25">
        <v>50041</v>
      </c>
    </row>
    <row r="927" spans="1:1" x14ac:dyDescent="0.25">
      <c r="A927" s="25">
        <v>50072</v>
      </c>
    </row>
    <row r="928" spans="1:1" x14ac:dyDescent="0.25">
      <c r="A928" s="25">
        <v>50100</v>
      </c>
    </row>
    <row r="929" spans="1:1" x14ac:dyDescent="0.25">
      <c r="A929" s="25">
        <v>50131</v>
      </c>
    </row>
    <row r="930" spans="1:1" x14ac:dyDescent="0.25">
      <c r="A930" s="25">
        <v>50161</v>
      </c>
    </row>
    <row r="931" spans="1:1" x14ac:dyDescent="0.25">
      <c r="A931" s="25">
        <v>50192</v>
      </c>
    </row>
    <row r="932" spans="1:1" x14ac:dyDescent="0.25">
      <c r="A932" s="25">
        <v>50222</v>
      </c>
    </row>
    <row r="933" spans="1:1" x14ac:dyDescent="0.25">
      <c r="A933" s="25">
        <v>50253</v>
      </c>
    </row>
    <row r="934" spans="1:1" x14ac:dyDescent="0.25">
      <c r="A934" s="25">
        <v>50284</v>
      </c>
    </row>
    <row r="935" spans="1:1" x14ac:dyDescent="0.25">
      <c r="A935" s="25">
        <v>50314</v>
      </c>
    </row>
    <row r="936" spans="1:1" x14ac:dyDescent="0.25">
      <c r="A936" s="25">
        <v>50345</v>
      </c>
    </row>
    <row r="937" spans="1:1" x14ac:dyDescent="0.25">
      <c r="A937" s="25">
        <v>50375</v>
      </c>
    </row>
    <row r="938" spans="1:1" x14ac:dyDescent="0.25">
      <c r="A938" s="25">
        <v>50406</v>
      </c>
    </row>
    <row r="939" spans="1:1" x14ac:dyDescent="0.25">
      <c r="A939" s="25">
        <v>50437</v>
      </c>
    </row>
    <row r="940" spans="1:1" x14ac:dyDescent="0.25">
      <c r="A940" s="25">
        <v>50465</v>
      </c>
    </row>
    <row r="941" spans="1:1" x14ac:dyDescent="0.25">
      <c r="A941" s="25">
        <v>50496</v>
      </c>
    </row>
    <row r="942" spans="1:1" x14ac:dyDescent="0.25">
      <c r="A942" s="25">
        <v>50526</v>
      </c>
    </row>
    <row r="943" spans="1:1" x14ac:dyDescent="0.25">
      <c r="A943" s="25">
        <v>50557</v>
      </c>
    </row>
    <row r="944" spans="1:1" x14ac:dyDescent="0.25">
      <c r="A944" s="25">
        <v>50587</v>
      </c>
    </row>
    <row r="945" spans="1:1" x14ac:dyDescent="0.25">
      <c r="A945" s="25">
        <v>50618</v>
      </c>
    </row>
    <row r="946" spans="1:1" x14ac:dyDescent="0.25">
      <c r="A946" s="25">
        <v>50649</v>
      </c>
    </row>
    <row r="947" spans="1:1" x14ac:dyDescent="0.25">
      <c r="A947" s="25">
        <v>50679</v>
      </c>
    </row>
    <row r="948" spans="1:1" x14ac:dyDescent="0.25">
      <c r="A948" s="25">
        <v>50710</v>
      </c>
    </row>
    <row r="949" spans="1:1" x14ac:dyDescent="0.25">
      <c r="A949" s="25">
        <v>50740</v>
      </c>
    </row>
    <row r="950" spans="1:1" x14ac:dyDescent="0.25">
      <c r="A950" s="25">
        <v>50771</v>
      </c>
    </row>
    <row r="951" spans="1:1" x14ac:dyDescent="0.25">
      <c r="A951" s="25">
        <v>50802</v>
      </c>
    </row>
    <row r="952" spans="1:1" x14ac:dyDescent="0.25">
      <c r="A952" s="25">
        <v>50830</v>
      </c>
    </row>
    <row r="953" spans="1:1" x14ac:dyDescent="0.25">
      <c r="A953" s="25">
        <v>50861</v>
      </c>
    </row>
    <row r="954" spans="1:1" x14ac:dyDescent="0.25">
      <c r="A954" s="25">
        <v>50891</v>
      </c>
    </row>
    <row r="955" spans="1:1" x14ac:dyDescent="0.25">
      <c r="A955" s="25">
        <v>50922</v>
      </c>
    </row>
    <row r="956" spans="1:1" x14ac:dyDescent="0.25">
      <c r="A956" s="25">
        <v>50952</v>
      </c>
    </row>
    <row r="957" spans="1:1" x14ac:dyDescent="0.25">
      <c r="A957" s="25">
        <v>50983</v>
      </c>
    </row>
    <row r="958" spans="1:1" x14ac:dyDescent="0.25">
      <c r="A958" s="25">
        <v>51014</v>
      </c>
    </row>
    <row r="959" spans="1:1" x14ac:dyDescent="0.25">
      <c r="A959" s="25">
        <v>51044</v>
      </c>
    </row>
    <row r="960" spans="1:1" x14ac:dyDescent="0.25">
      <c r="A960" s="25">
        <v>51075</v>
      </c>
    </row>
    <row r="961" spans="1:1" x14ac:dyDescent="0.25">
      <c r="A961" s="25">
        <v>51105</v>
      </c>
    </row>
    <row r="962" spans="1:1" x14ac:dyDescent="0.25">
      <c r="A962" s="25">
        <v>51136</v>
      </c>
    </row>
    <row r="963" spans="1:1" x14ac:dyDescent="0.25">
      <c r="A963" s="25">
        <v>51167</v>
      </c>
    </row>
    <row r="964" spans="1:1" x14ac:dyDescent="0.25">
      <c r="A964" s="25">
        <v>51196</v>
      </c>
    </row>
    <row r="965" spans="1:1" x14ac:dyDescent="0.25">
      <c r="A965" s="25">
        <v>51227</v>
      </c>
    </row>
    <row r="966" spans="1:1" x14ac:dyDescent="0.25">
      <c r="A966" s="25">
        <v>51257</v>
      </c>
    </row>
    <row r="967" spans="1:1" x14ac:dyDescent="0.25">
      <c r="A967" s="25">
        <v>51288</v>
      </c>
    </row>
    <row r="968" spans="1:1" x14ac:dyDescent="0.25">
      <c r="A968" s="25">
        <v>51318</v>
      </c>
    </row>
    <row r="969" spans="1:1" x14ac:dyDescent="0.25">
      <c r="A969" s="25">
        <v>51349</v>
      </c>
    </row>
    <row r="970" spans="1:1" x14ac:dyDescent="0.25">
      <c r="A970" s="25">
        <v>51380</v>
      </c>
    </row>
    <row r="971" spans="1:1" x14ac:dyDescent="0.25">
      <c r="A971" s="25">
        <v>51410</v>
      </c>
    </row>
    <row r="972" spans="1:1" x14ac:dyDescent="0.25">
      <c r="A972" s="25">
        <v>51441</v>
      </c>
    </row>
    <row r="973" spans="1:1" x14ac:dyDescent="0.25">
      <c r="A973" s="25">
        <v>51471</v>
      </c>
    </row>
    <row r="974" spans="1:1" x14ac:dyDescent="0.25">
      <c r="A974" s="25">
        <v>51502</v>
      </c>
    </row>
    <row r="975" spans="1:1" x14ac:dyDescent="0.25">
      <c r="A975" s="25">
        <v>51533</v>
      </c>
    </row>
    <row r="976" spans="1:1" x14ac:dyDescent="0.25">
      <c r="A976" s="25">
        <v>51561</v>
      </c>
    </row>
    <row r="977" spans="1:1" x14ac:dyDescent="0.25">
      <c r="A977" s="25">
        <v>51592</v>
      </c>
    </row>
    <row r="978" spans="1:1" x14ac:dyDescent="0.25">
      <c r="A978" s="25">
        <v>51622</v>
      </c>
    </row>
    <row r="979" spans="1:1" x14ac:dyDescent="0.25">
      <c r="A979" s="25">
        <v>51653</v>
      </c>
    </row>
    <row r="980" spans="1:1" x14ac:dyDescent="0.25">
      <c r="A980" s="25">
        <v>51683</v>
      </c>
    </row>
    <row r="981" spans="1:1" x14ac:dyDescent="0.25">
      <c r="A981" s="25">
        <v>51714</v>
      </c>
    </row>
    <row r="982" spans="1:1" x14ac:dyDescent="0.25">
      <c r="A982" s="25">
        <v>51745</v>
      </c>
    </row>
    <row r="983" spans="1:1" x14ac:dyDescent="0.25">
      <c r="A983" s="25">
        <v>51775</v>
      </c>
    </row>
    <row r="984" spans="1:1" x14ac:dyDescent="0.25">
      <c r="A984" s="25">
        <v>51806</v>
      </c>
    </row>
    <row r="985" spans="1:1" x14ac:dyDescent="0.25">
      <c r="A985" s="25">
        <v>51836</v>
      </c>
    </row>
    <row r="986" spans="1:1" x14ac:dyDescent="0.25">
      <c r="A986" s="25">
        <v>51867</v>
      </c>
    </row>
    <row r="987" spans="1:1" x14ac:dyDescent="0.25">
      <c r="A987" s="25">
        <v>51898</v>
      </c>
    </row>
    <row r="988" spans="1:1" x14ac:dyDescent="0.25">
      <c r="A988" s="25">
        <v>51926</v>
      </c>
    </row>
    <row r="989" spans="1:1" x14ac:dyDescent="0.25">
      <c r="A989" s="25">
        <v>51957</v>
      </c>
    </row>
    <row r="990" spans="1:1" x14ac:dyDescent="0.25">
      <c r="A990" s="25">
        <v>51987</v>
      </c>
    </row>
    <row r="991" spans="1:1" x14ac:dyDescent="0.25">
      <c r="A991" s="25">
        <v>52018</v>
      </c>
    </row>
    <row r="992" spans="1:1" x14ac:dyDescent="0.25">
      <c r="A992" s="25">
        <v>52048</v>
      </c>
    </row>
    <row r="993" spans="1:1" x14ac:dyDescent="0.25">
      <c r="A993" s="25">
        <v>52079</v>
      </c>
    </row>
    <row r="994" spans="1:1" x14ac:dyDescent="0.25">
      <c r="A994" s="25">
        <v>52110</v>
      </c>
    </row>
    <row r="995" spans="1:1" x14ac:dyDescent="0.25">
      <c r="A995" s="25">
        <v>52140</v>
      </c>
    </row>
    <row r="996" spans="1:1" x14ac:dyDescent="0.25">
      <c r="A996" s="25">
        <v>52171</v>
      </c>
    </row>
    <row r="997" spans="1:1" x14ac:dyDescent="0.25">
      <c r="A997" s="25">
        <v>52201</v>
      </c>
    </row>
    <row r="998" spans="1:1" x14ac:dyDescent="0.25">
      <c r="A998" s="25">
        <v>52232</v>
      </c>
    </row>
    <row r="999" spans="1:1" x14ac:dyDescent="0.25">
      <c r="A999" s="25">
        <v>52263</v>
      </c>
    </row>
    <row r="1000" spans="1:1" x14ac:dyDescent="0.25">
      <c r="A1000" s="25">
        <v>52291</v>
      </c>
    </row>
    <row r="1001" spans="1:1" x14ac:dyDescent="0.25">
      <c r="A1001" s="25">
        <v>52322</v>
      </c>
    </row>
    <row r="1002" spans="1:1" x14ac:dyDescent="0.25">
      <c r="A1002" s="25">
        <v>52352</v>
      </c>
    </row>
    <row r="1003" spans="1:1" x14ac:dyDescent="0.25">
      <c r="A1003" s="25">
        <v>52383</v>
      </c>
    </row>
    <row r="1004" spans="1:1" x14ac:dyDescent="0.25">
      <c r="A1004" s="25">
        <v>52413</v>
      </c>
    </row>
    <row r="1005" spans="1:1" x14ac:dyDescent="0.25">
      <c r="A1005" s="25">
        <v>52444</v>
      </c>
    </row>
    <row r="1006" spans="1:1" x14ac:dyDescent="0.25">
      <c r="A1006" s="25">
        <v>52475</v>
      </c>
    </row>
    <row r="1007" spans="1:1" x14ac:dyDescent="0.25">
      <c r="A1007" s="25">
        <v>52505</v>
      </c>
    </row>
    <row r="1008" spans="1:1" x14ac:dyDescent="0.25">
      <c r="A1008" s="25">
        <v>52536</v>
      </c>
    </row>
    <row r="1009" spans="1:1" x14ac:dyDescent="0.25">
      <c r="A1009" s="25">
        <v>52566</v>
      </c>
    </row>
    <row r="1010" spans="1:1" x14ac:dyDescent="0.25">
      <c r="A1010" s="25">
        <v>52597</v>
      </c>
    </row>
    <row r="1011" spans="1:1" x14ac:dyDescent="0.25">
      <c r="A1011" s="25">
        <v>52628</v>
      </c>
    </row>
    <row r="1012" spans="1:1" x14ac:dyDescent="0.25">
      <c r="A1012" s="25">
        <v>52657</v>
      </c>
    </row>
    <row r="1013" spans="1:1" x14ac:dyDescent="0.25">
      <c r="A1013" s="25">
        <v>52688</v>
      </c>
    </row>
    <row r="1014" spans="1:1" x14ac:dyDescent="0.25">
      <c r="A1014" s="25">
        <v>52718</v>
      </c>
    </row>
    <row r="1015" spans="1:1" x14ac:dyDescent="0.25">
      <c r="A1015" s="25">
        <v>52749</v>
      </c>
    </row>
    <row r="1016" spans="1:1" x14ac:dyDescent="0.25">
      <c r="A1016" s="25">
        <v>52779</v>
      </c>
    </row>
    <row r="1017" spans="1:1" x14ac:dyDescent="0.25">
      <c r="A1017" s="25">
        <v>52810</v>
      </c>
    </row>
    <row r="1018" spans="1:1" x14ac:dyDescent="0.25">
      <c r="A1018" s="25">
        <v>52841</v>
      </c>
    </row>
    <row r="1019" spans="1:1" x14ac:dyDescent="0.25">
      <c r="A1019" s="25">
        <v>52871</v>
      </c>
    </row>
    <row r="1020" spans="1:1" x14ac:dyDescent="0.25">
      <c r="A1020" s="25">
        <v>52902</v>
      </c>
    </row>
    <row r="1021" spans="1:1" x14ac:dyDescent="0.25">
      <c r="A1021" s="25">
        <v>52932</v>
      </c>
    </row>
    <row r="1022" spans="1:1" x14ac:dyDescent="0.25">
      <c r="A1022" s="25">
        <v>52963</v>
      </c>
    </row>
    <row r="1023" spans="1:1" x14ac:dyDescent="0.25">
      <c r="A1023" s="25">
        <v>52994</v>
      </c>
    </row>
    <row r="1024" spans="1:1" x14ac:dyDescent="0.25">
      <c r="A1024" s="25">
        <v>53022</v>
      </c>
    </row>
    <row r="1025" spans="1:1" x14ac:dyDescent="0.25">
      <c r="A1025" s="25">
        <v>53053</v>
      </c>
    </row>
    <row r="1026" spans="1:1" x14ac:dyDescent="0.25">
      <c r="A1026" s="25">
        <v>53083</v>
      </c>
    </row>
    <row r="1027" spans="1:1" x14ac:dyDescent="0.25">
      <c r="A1027" s="25">
        <v>53114</v>
      </c>
    </row>
    <row r="1028" spans="1:1" x14ac:dyDescent="0.25">
      <c r="A1028" s="25">
        <v>53144</v>
      </c>
    </row>
    <row r="1029" spans="1:1" x14ac:dyDescent="0.25">
      <c r="A1029" s="25">
        <v>53175</v>
      </c>
    </row>
    <row r="1030" spans="1:1" x14ac:dyDescent="0.25">
      <c r="A1030" s="25">
        <v>53206</v>
      </c>
    </row>
    <row r="1031" spans="1:1" x14ac:dyDescent="0.25">
      <c r="A1031" s="25">
        <v>53236</v>
      </c>
    </row>
    <row r="1032" spans="1:1" x14ac:dyDescent="0.25">
      <c r="A1032" s="25">
        <v>53267</v>
      </c>
    </row>
    <row r="1033" spans="1:1" x14ac:dyDescent="0.25">
      <c r="A1033" s="25">
        <v>53297</v>
      </c>
    </row>
    <row r="1034" spans="1:1" x14ac:dyDescent="0.25">
      <c r="A1034" s="25">
        <v>53328</v>
      </c>
    </row>
    <row r="1035" spans="1:1" x14ac:dyDescent="0.25">
      <c r="A1035" s="25">
        <v>53359</v>
      </c>
    </row>
    <row r="1036" spans="1:1" x14ac:dyDescent="0.25">
      <c r="A1036" s="25">
        <v>53387</v>
      </c>
    </row>
    <row r="1037" spans="1:1" x14ac:dyDescent="0.25">
      <c r="A1037" s="25">
        <v>53418</v>
      </c>
    </row>
    <row r="1038" spans="1:1" x14ac:dyDescent="0.25">
      <c r="A1038" s="25">
        <v>53448</v>
      </c>
    </row>
    <row r="1039" spans="1:1" x14ac:dyDescent="0.25">
      <c r="A1039" s="25">
        <v>53479</v>
      </c>
    </row>
    <row r="1040" spans="1:1" x14ac:dyDescent="0.25">
      <c r="A1040" s="25">
        <v>53509</v>
      </c>
    </row>
    <row r="1041" spans="1:1" x14ac:dyDescent="0.25">
      <c r="A1041" s="25">
        <v>53540</v>
      </c>
    </row>
    <row r="1042" spans="1:1" x14ac:dyDescent="0.25">
      <c r="A1042" s="25">
        <v>53571</v>
      </c>
    </row>
    <row r="1043" spans="1:1" x14ac:dyDescent="0.25">
      <c r="A1043" s="25">
        <v>53601</v>
      </c>
    </row>
    <row r="1044" spans="1:1" x14ac:dyDescent="0.25">
      <c r="A1044" s="25">
        <v>53632</v>
      </c>
    </row>
    <row r="1045" spans="1:1" x14ac:dyDescent="0.25">
      <c r="A1045" s="25">
        <v>53662</v>
      </c>
    </row>
    <row r="1046" spans="1:1" x14ac:dyDescent="0.25">
      <c r="A1046" s="25">
        <v>53693</v>
      </c>
    </row>
    <row r="1047" spans="1:1" x14ac:dyDescent="0.25">
      <c r="A1047" s="25">
        <v>53724</v>
      </c>
    </row>
    <row r="1048" spans="1:1" x14ac:dyDescent="0.25">
      <c r="A1048" s="25">
        <v>53752</v>
      </c>
    </row>
    <row r="1049" spans="1:1" x14ac:dyDescent="0.25">
      <c r="A1049" s="25">
        <v>53783</v>
      </c>
    </row>
    <row r="1050" spans="1:1" x14ac:dyDescent="0.25">
      <c r="A1050" s="25">
        <v>53813</v>
      </c>
    </row>
    <row r="1051" spans="1:1" x14ac:dyDescent="0.25">
      <c r="A1051" s="25">
        <v>53844</v>
      </c>
    </row>
    <row r="1052" spans="1:1" x14ac:dyDescent="0.25">
      <c r="A1052" s="25">
        <v>53874</v>
      </c>
    </row>
    <row r="1053" spans="1:1" x14ac:dyDescent="0.25">
      <c r="A1053" s="25">
        <v>53905</v>
      </c>
    </row>
    <row r="1054" spans="1:1" x14ac:dyDescent="0.25">
      <c r="A1054" s="25">
        <v>53936</v>
      </c>
    </row>
    <row r="1055" spans="1:1" x14ac:dyDescent="0.25">
      <c r="A1055" s="25">
        <v>53966</v>
      </c>
    </row>
    <row r="1056" spans="1:1" x14ac:dyDescent="0.25">
      <c r="A1056" s="25">
        <v>53997</v>
      </c>
    </row>
    <row r="1057" spans="1:1" x14ac:dyDescent="0.25">
      <c r="A1057" s="25">
        <v>54027</v>
      </c>
    </row>
    <row r="1058" spans="1:1" x14ac:dyDescent="0.25">
      <c r="A1058" s="25">
        <v>54058</v>
      </c>
    </row>
    <row r="1059" spans="1:1" x14ac:dyDescent="0.25">
      <c r="A1059" s="25">
        <v>54089</v>
      </c>
    </row>
    <row r="1060" spans="1:1" x14ac:dyDescent="0.25">
      <c r="A1060" s="25">
        <v>54118</v>
      </c>
    </row>
    <row r="1061" spans="1:1" x14ac:dyDescent="0.25">
      <c r="A1061" s="25">
        <v>54149</v>
      </c>
    </row>
    <row r="1062" spans="1:1" x14ac:dyDescent="0.25">
      <c r="A1062" s="25">
        <v>54179</v>
      </c>
    </row>
    <row r="1063" spans="1:1" x14ac:dyDescent="0.25">
      <c r="A1063" s="25">
        <v>54210</v>
      </c>
    </row>
    <row r="1064" spans="1:1" x14ac:dyDescent="0.25">
      <c r="A1064" s="25">
        <v>54240</v>
      </c>
    </row>
    <row r="1065" spans="1:1" x14ac:dyDescent="0.25">
      <c r="A1065" s="25">
        <v>54271</v>
      </c>
    </row>
    <row r="1066" spans="1:1" x14ac:dyDescent="0.25">
      <c r="A1066" s="25">
        <v>54302</v>
      </c>
    </row>
    <row r="1067" spans="1:1" x14ac:dyDescent="0.25">
      <c r="A1067" s="25">
        <v>54332</v>
      </c>
    </row>
    <row r="1068" spans="1:1" x14ac:dyDescent="0.25">
      <c r="A1068" s="25">
        <v>54363</v>
      </c>
    </row>
    <row r="1069" spans="1:1" x14ac:dyDescent="0.25">
      <c r="A1069" s="25">
        <v>54393</v>
      </c>
    </row>
    <row r="1070" spans="1:1" x14ac:dyDescent="0.25">
      <c r="A1070" s="25">
        <v>54424</v>
      </c>
    </row>
    <row r="1071" spans="1:1" x14ac:dyDescent="0.25">
      <c r="A1071" s="25">
        <v>54455</v>
      </c>
    </row>
    <row r="1072" spans="1:1" x14ac:dyDescent="0.25">
      <c r="A1072" s="25">
        <v>54483</v>
      </c>
    </row>
    <row r="1073" spans="1:1" x14ac:dyDescent="0.25">
      <c r="A1073" s="25">
        <v>54514</v>
      </c>
    </row>
    <row r="1074" spans="1:1" x14ac:dyDescent="0.25">
      <c r="A1074" s="25">
        <v>54544</v>
      </c>
    </row>
    <row r="1075" spans="1:1" x14ac:dyDescent="0.25">
      <c r="A1075" s="25">
        <v>54575</v>
      </c>
    </row>
    <row r="1076" spans="1:1" x14ac:dyDescent="0.25">
      <c r="A1076" s="25">
        <v>54605</v>
      </c>
    </row>
    <row r="1077" spans="1:1" x14ac:dyDescent="0.25">
      <c r="A1077" s="25">
        <v>54636</v>
      </c>
    </row>
    <row r="1078" spans="1:1" x14ac:dyDescent="0.25">
      <c r="A1078" s="25">
        <v>54667</v>
      </c>
    </row>
    <row r="1079" spans="1:1" x14ac:dyDescent="0.25">
      <c r="A1079" s="25">
        <v>54697</v>
      </c>
    </row>
    <row r="1080" spans="1:1" x14ac:dyDescent="0.25">
      <c r="A1080" s="25">
        <v>54728</v>
      </c>
    </row>
    <row r="1081" spans="1:1" x14ac:dyDescent="0.25">
      <c r="A1081" s="25">
        <v>54758</v>
      </c>
    </row>
    <row r="1082" spans="1:1" x14ac:dyDescent="0.25">
      <c r="A1082" s="25">
        <v>54789</v>
      </c>
    </row>
    <row r="1083" spans="1:1" x14ac:dyDescent="0.25">
      <c r="A1083" s="25">
        <v>54820</v>
      </c>
    </row>
    <row r="1084" spans="1:1" x14ac:dyDescent="0.25">
      <c r="A1084" s="25">
        <v>54848</v>
      </c>
    </row>
    <row r="1085" spans="1:1" x14ac:dyDescent="0.25">
      <c r="A1085" s="25">
        <v>54879</v>
      </c>
    </row>
    <row r="1086" spans="1:1" x14ac:dyDescent="0.25">
      <c r="A1086" s="25">
        <v>54909</v>
      </c>
    </row>
    <row r="1087" spans="1:1" x14ac:dyDescent="0.25">
      <c r="A1087" s="25">
        <v>54940</v>
      </c>
    </row>
    <row r="1088" spans="1:1" x14ac:dyDescent="0.25">
      <c r="A1088" s="25">
        <v>54970</v>
      </c>
    </row>
    <row r="1089" spans="1:1" x14ac:dyDescent="0.25">
      <c r="A1089" s="25">
        <v>55001</v>
      </c>
    </row>
    <row r="1090" spans="1:1" x14ac:dyDescent="0.25">
      <c r="A1090" s="25">
        <v>55032</v>
      </c>
    </row>
    <row r="1091" spans="1:1" x14ac:dyDescent="0.25">
      <c r="A1091" s="25">
        <v>55062</v>
      </c>
    </row>
    <row r="1092" spans="1:1" x14ac:dyDescent="0.25">
      <c r="A1092" s="25">
        <v>55093</v>
      </c>
    </row>
    <row r="1093" spans="1:1" x14ac:dyDescent="0.25">
      <c r="A1093" s="25">
        <v>55123</v>
      </c>
    </row>
    <row r="1094" spans="1:1" x14ac:dyDescent="0.25">
      <c r="A1094" s="25">
        <v>55154</v>
      </c>
    </row>
    <row r="1095" spans="1:1" x14ac:dyDescent="0.25">
      <c r="A1095" s="25">
        <v>55185</v>
      </c>
    </row>
    <row r="1096" spans="1:1" x14ac:dyDescent="0.25">
      <c r="A1096" s="25">
        <v>55213</v>
      </c>
    </row>
    <row r="1097" spans="1:1" x14ac:dyDescent="0.25">
      <c r="A1097" s="25">
        <v>55244</v>
      </c>
    </row>
    <row r="1098" spans="1:1" x14ac:dyDescent="0.25">
      <c r="A1098" s="25">
        <v>55274</v>
      </c>
    </row>
    <row r="1099" spans="1:1" x14ac:dyDescent="0.25">
      <c r="A1099" s="25">
        <v>55305</v>
      </c>
    </row>
    <row r="1100" spans="1:1" x14ac:dyDescent="0.25">
      <c r="A1100" s="25">
        <v>55335</v>
      </c>
    </row>
    <row r="1101" spans="1:1" x14ac:dyDescent="0.25">
      <c r="A1101" s="25">
        <v>55366</v>
      </c>
    </row>
    <row r="1102" spans="1:1" x14ac:dyDescent="0.25">
      <c r="A1102" s="25">
        <v>55397</v>
      </c>
    </row>
    <row r="1103" spans="1:1" x14ac:dyDescent="0.25">
      <c r="A1103" s="25">
        <v>55427</v>
      </c>
    </row>
    <row r="1104" spans="1:1" x14ac:dyDescent="0.25">
      <c r="A1104" s="25">
        <v>55458</v>
      </c>
    </row>
    <row r="1105" spans="1:1" x14ac:dyDescent="0.25">
      <c r="A1105" s="25">
        <v>55488</v>
      </c>
    </row>
    <row r="1106" spans="1:1" x14ac:dyDescent="0.25">
      <c r="A1106" s="25">
        <v>55519</v>
      </c>
    </row>
    <row r="1107" spans="1:1" x14ac:dyDescent="0.25">
      <c r="A1107" s="25">
        <v>55550</v>
      </c>
    </row>
    <row r="1108" spans="1:1" x14ac:dyDescent="0.25">
      <c r="A1108" s="25">
        <v>55579</v>
      </c>
    </row>
    <row r="1109" spans="1:1" x14ac:dyDescent="0.25">
      <c r="A1109" s="25">
        <v>55610</v>
      </c>
    </row>
    <row r="1110" spans="1:1" x14ac:dyDescent="0.25">
      <c r="A1110" s="25">
        <v>55640</v>
      </c>
    </row>
    <row r="1111" spans="1:1" x14ac:dyDescent="0.25">
      <c r="A1111" s="25">
        <v>55671</v>
      </c>
    </row>
    <row r="1112" spans="1:1" x14ac:dyDescent="0.25">
      <c r="A1112" s="25">
        <v>55701</v>
      </c>
    </row>
    <row r="1113" spans="1:1" x14ac:dyDescent="0.25">
      <c r="A1113" s="25">
        <v>55732</v>
      </c>
    </row>
    <row r="1114" spans="1:1" x14ac:dyDescent="0.25">
      <c r="A1114" s="25">
        <v>55763</v>
      </c>
    </row>
    <row r="1115" spans="1:1" x14ac:dyDescent="0.25">
      <c r="A1115" s="25">
        <v>55793</v>
      </c>
    </row>
    <row r="1116" spans="1:1" x14ac:dyDescent="0.25">
      <c r="A1116" s="25">
        <v>55824</v>
      </c>
    </row>
    <row r="1117" spans="1:1" x14ac:dyDescent="0.25">
      <c r="A1117" s="25">
        <v>55854</v>
      </c>
    </row>
    <row r="1118" spans="1:1" x14ac:dyDescent="0.25">
      <c r="A1118" s="25">
        <v>55885</v>
      </c>
    </row>
    <row r="1119" spans="1:1" x14ac:dyDescent="0.25">
      <c r="A1119" s="25">
        <v>55916</v>
      </c>
    </row>
    <row r="1120" spans="1:1" x14ac:dyDescent="0.25">
      <c r="A1120" s="25">
        <v>55944</v>
      </c>
    </row>
    <row r="1121" spans="1:1" x14ac:dyDescent="0.25">
      <c r="A1121" s="25">
        <v>55975</v>
      </c>
    </row>
    <row r="1122" spans="1:1" x14ac:dyDescent="0.25">
      <c r="A1122" s="25">
        <v>56005</v>
      </c>
    </row>
    <row r="1123" spans="1:1" x14ac:dyDescent="0.25">
      <c r="A1123" s="25">
        <v>56036</v>
      </c>
    </row>
    <row r="1124" spans="1:1" x14ac:dyDescent="0.25">
      <c r="A1124" s="25">
        <v>56066</v>
      </c>
    </row>
    <row r="1125" spans="1:1" x14ac:dyDescent="0.25">
      <c r="A1125" s="25">
        <v>56097</v>
      </c>
    </row>
    <row r="1126" spans="1:1" x14ac:dyDescent="0.25">
      <c r="A1126" s="25">
        <v>56128</v>
      </c>
    </row>
    <row r="1127" spans="1:1" x14ac:dyDescent="0.25">
      <c r="A1127" s="25">
        <v>56158</v>
      </c>
    </row>
    <row r="1128" spans="1:1" x14ac:dyDescent="0.25">
      <c r="A1128" s="25">
        <v>56189</v>
      </c>
    </row>
    <row r="1129" spans="1:1" x14ac:dyDescent="0.25">
      <c r="A1129" s="25">
        <v>56219</v>
      </c>
    </row>
    <row r="1130" spans="1:1" x14ac:dyDescent="0.25">
      <c r="A1130" s="25">
        <v>56250</v>
      </c>
    </row>
    <row r="1131" spans="1:1" x14ac:dyDescent="0.25">
      <c r="A1131" s="25">
        <v>56281</v>
      </c>
    </row>
    <row r="1132" spans="1:1" x14ac:dyDescent="0.25">
      <c r="A1132" s="25">
        <v>56309</v>
      </c>
    </row>
    <row r="1133" spans="1:1" x14ac:dyDescent="0.25">
      <c r="A1133" s="25">
        <v>56340</v>
      </c>
    </row>
    <row r="1134" spans="1:1" x14ac:dyDescent="0.25">
      <c r="A1134" s="25">
        <v>56370</v>
      </c>
    </row>
    <row r="1135" spans="1:1" x14ac:dyDescent="0.25">
      <c r="A1135" s="25">
        <v>56401</v>
      </c>
    </row>
    <row r="1136" spans="1:1" x14ac:dyDescent="0.25">
      <c r="A1136" s="25">
        <v>56431</v>
      </c>
    </row>
    <row r="1137" spans="1:1" x14ac:dyDescent="0.25">
      <c r="A1137" s="25">
        <v>56462</v>
      </c>
    </row>
    <row r="1138" spans="1:1" x14ac:dyDescent="0.25">
      <c r="A1138" s="25">
        <v>56493</v>
      </c>
    </row>
    <row r="1139" spans="1:1" x14ac:dyDescent="0.25">
      <c r="A1139" s="25">
        <v>56523</v>
      </c>
    </row>
    <row r="1140" spans="1:1" x14ac:dyDescent="0.25">
      <c r="A1140" s="25">
        <v>56554</v>
      </c>
    </row>
    <row r="1141" spans="1:1" x14ac:dyDescent="0.25">
      <c r="A1141" s="25">
        <v>56584</v>
      </c>
    </row>
    <row r="1142" spans="1:1" x14ac:dyDescent="0.25">
      <c r="A1142" s="25">
        <v>56615</v>
      </c>
    </row>
    <row r="1143" spans="1:1" x14ac:dyDescent="0.25">
      <c r="A1143" s="25">
        <v>56646</v>
      </c>
    </row>
    <row r="1144" spans="1:1" x14ac:dyDescent="0.25">
      <c r="A1144" s="25">
        <v>56674</v>
      </c>
    </row>
    <row r="1145" spans="1:1" x14ac:dyDescent="0.25">
      <c r="A1145" s="25">
        <v>56705</v>
      </c>
    </row>
    <row r="1146" spans="1:1" x14ac:dyDescent="0.25">
      <c r="A1146" s="25">
        <v>56735</v>
      </c>
    </row>
    <row r="1147" spans="1:1" x14ac:dyDescent="0.25">
      <c r="A1147" s="25">
        <v>56766</v>
      </c>
    </row>
    <row r="1148" spans="1:1" x14ac:dyDescent="0.25">
      <c r="A1148" s="25">
        <v>56796</v>
      </c>
    </row>
    <row r="1149" spans="1:1" x14ac:dyDescent="0.25">
      <c r="A1149" s="25">
        <v>56827</v>
      </c>
    </row>
    <row r="1150" spans="1:1" x14ac:dyDescent="0.25">
      <c r="A1150" s="25">
        <v>56858</v>
      </c>
    </row>
    <row r="1151" spans="1:1" x14ac:dyDescent="0.25">
      <c r="A1151" s="25">
        <v>56888</v>
      </c>
    </row>
    <row r="1152" spans="1:1" x14ac:dyDescent="0.25">
      <c r="A1152" s="25">
        <v>56919</v>
      </c>
    </row>
    <row r="1153" spans="1:1" x14ac:dyDescent="0.25">
      <c r="A1153" s="25">
        <v>56949</v>
      </c>
    </row>
    <row r="1154" spans="1:1" x14ac:dyDescent="0.25">
      <c r="A1154" s="25">
        <v>56980</v>
      </c>
    </row>
    <row r="1155" spans="1:1" x14ac:dyDescent="0.25">
      <c r="A1155" s="25">
        <v>57011</v>
      </c>
    </row>
    <row r="1156" spans="1:1" x14ac:dyDescent="0.25">
      <c r="A1156" s="25">
        <v>57040</v>
      </c>
    </row>
    <row r="1157" spans="1:1" x14ac:dyDescent="0.25">
      <c r="A1157" s="25">
        <v>57071</v>
      </c>
    </row>
    <row r="1158" spans="1:1" x14ac:dyDescent="0.25">
      <c r="A1158" s="25">
        <v>57101</v>
      </c>
    </row>
    <row r="1159" spans="1:1" x14ac:dyDescent="0.25">
      <c r="A1159" s="25">
        <v>57132</v>
      </c>
    </row>
    <row r="1160" spans="1:1" x14ac:dyDescent="0.25">
      <c r="A1160" s="25">
        <v>57162</v>
      </c>
    </row>
    <row r="1161" spans="1:1" x14ac:dyDescent="0.25">
      <c r="A1161" s="25">
        <v>57193</v>
      </c>
    </row>
    <row r="1162" spans="1:1" x14ac:dyDescent="0.25">
      <c r="A1162" s="25">
        <v>57224</v>
      </c>
    </row>
    <row r="1163" spans="1:1" x14ac:dyDescent="0.25">
      <c r="A1163" s="25">
        <v>57254</v>
      </c>
    </row>
    <row r="1164" spans="1:1" x14ac:dyDescent="0.25">
      <c r="A1164" s="25">
        <v>57285</v>
      </c>
    </row>
    <row r="1165" spans="1:1" x14ac:dyDescent="0.25">
      <c r="A1165" s="25">
        <v>57315</v>
      </c>
    </row>
    <row r="1166" spans="1:1" x14ac:dyDescent="0.25">
      <c r="A1166" s="25">
        <v>57346</v>
      </c>
    </row>
    <row r="1167" spans="1:1" x14ac:dyDescent="0.25">
      <c r="A1167" s="25">
        <v>57377</v>
      </c>
    </row>
    <row r="1168" spans="1:1" x14ac:dyDescent="0.25">
      <c r="A1168" s="25">
        <v>57405</v>
      </c>
    </row>
    <row r="1169" spans="1:1" x14ac:dyDescent="0.25">
      <c r="A1169" s="25">
        <v>57436</v>
      </c>
    </row>
    <row r="1170" spans="1:1" x14ac:dyDescent="0.25">
      <c r="A1170" s="25">
        <v>57466</v>
      </c>
    </row>
    <row r="1171" spans="1:1" x14ac:dyDescent="0.25">
      <c r="A1171" s="25">
        <v>57497</v>
      </c>
    </row>
    <row r="1172" spans="1:1" x14ac:dyDescent="0.25">
      <c r="A1172" s="25">
        <v>57527</v>
      </c>
    </row>
    <row r="1173" spans="1:1" x14ac:dyDescent="0.25">
      <c r="A1173" s="25">
        <v>57558</v>
      </c>
    </row>
    <row r="1174" spans="1:1" x14ac:dyDescent="0.25">
      <c r="A1174" s="25">
        <v>57589</v>
      </c>
    </row>
    <row r="1175" spans="1:1" x14ac:dyDescent="0.25">
      <c r="A1175" s="25">
        <v>57619</v>
      </c>
    </row>
    <row r="1176" spans="1:1" x14ac:dyDescent="0.25">
      <c r="A1176" s="25">
        <v>57650</v>
      </c>
    </row>
    <row r="1177" spans="1:1" x14ac:dyDescent="0.25">
      <c r="A1177" s="25">
        <v>57680</v>
      </c>
    </row>
    <row r="1178" spans="1:1" x14ac:dyDescent="0.25">
      <c r="A1178" s="25">
        <v>57711</v>
      </c>
    </row>
    <row r="1179" spans="1:1" x14ac:dyDescent="0.25">
      <c r="A1179" s="25">
        <v>57742</v>
      </c>
    </row>
    <row r="1180" spans="1:1" x14ac:dyDescent="0.25">
      <c r="A1180" s="25">
        <v>57770</v>
      </c>
    </row>
    <row r="1181" spans="1:1" x14ac:dyDescent="0.25">
      <c r="A1181" s="25">
        <v>57801</v>
      </c>
    </row>
    <row r="1182" spans="1:1" x14ac:dyDescent="0.25">
      <c r="A1182" s="25">
        <v>57831</v>
      </c>
    </row>
    <row r="1183" spans="1:1" x14ac:dyDescent="0.25">
      <c r="A1183" s="25">
        <v>57862</v>
      </c>
    </row>
    <row r="1184" spans="1:1" x14ac:dyDescent="0.25">
      <c r="A1184" s="25">
        <v>57892</v>
      </c>
    </row>
    <row r="1185" spans="1:1" x14ac:dyDescent="0.25">
      <c r="A1185" s="25">
        <v>57923</v>
      </c>
    </row>
    <row r="1186" spans="1:1" x14ac:dyDescent="0.25">
      <c r="A1186" s="25">
        <v>57954</v>
      </c>
    </row>
    <row r="1187" spans="1:1" x14ac:dyDescent="0.25">
      <c r="A1187" s="25">
        <v>57984</v>
      </c>
    </row>
    <row r="1188" spans="1:1" x14ac:dyDescent="0.25">
      <c r="A1188" s="25">
        <v>58015</v>
      </c>
    </row>
    <row r="1189" spans="1:1" x14ac:dyDescent="0.25">
      <c r="A1189" s="25">
        <v>58045</v>
      </c>
    </row>
    <row r="1190" spans="1:1" x14ac:dyDescent="0.25">
      <c r="A1190" s="25">
        <v>58076</v>
      </c>
    </row>
    <row r="1191" spans="1:1" x14ac:dyDescent="0.25">
      <c r="A1191" s="25">
        <v>58107</v>
      </c>
    </row>
    <row r="1192" spans="1:1" x14ac:dyDescent="0.25">
      <c r="A1192" s="25">
        <v>58135</v>
      </c>
    </row>
    <row r="1193" spans="1:1" x14ac:dyDescent="0.25">
      <c r="A1193" s="25">
        <v>58166</v>
      </c>
    </row>
    <row r="1194" spans="1:1" x14ac:dyDescent="0.25">
      <c r="A1194" s="25">
        <v>58196</v>
      </c>
    </row>
    <row r="1195" spans="1:1" x14ac:dyDescent="0.25">
      <c r="A1195" s="25">
        <v>58227</v>
      </c>
    </row>
    <row r="1196" spans="1:1" x14ac:dyDescent="0.25">
      <c r="A1196" s="25">
        <v>58257</v>
      </c>
    </row>
    <row r="1197" spans="1:1" x14ac:dyDescent="0.25">
      <c r="A1197" s="25">
        <v>58288</v>
      </c>
    </row>
    <row r="1198" spans="1:1" x14ac:dyDescent="0.25">
      <c r="A1198" s="25">
        <v>58319</v>
      </c>
    </row>
    <row r="1199" spans="1:1" x14ac:dyDescent="0.25">
      <c r="A1199" s="25">
        <v>58349</v>
      </c>
    </row>
    <row r="1200" spans="1:1" x14ac:dyDescent="0.25">
      <c r="A1200" s="25">
        <v>58380</v>
      </c>
    </row>
    <row r="1201" spans="1:1" x14ac:dyDescent="0.25">
      <c r="A1201" s="25">
        <v>58410</v>
      </c>
    </row>
    <row r="1202" spans="1:1" x14ac:dyDescent="0.25">
      <c r="A1202" s="25">
        <v>58441</v>
      </c>
    </row>
    <row r="1203" spans="1:1" x14ac:dyDescent="0.25">
      <c r="A1203" s="25">
        <v>58472</v>
      </c>
    </row>
    <row r="1204" spans="1:1" x14ac:dyDescent="0.25">
      <c r="A1204" s="25">
        <v>58501</v>
      </c>
    </row>
    <row r="1205" spans="1:1" x14ac:dyDescent="0.25">
      <c r="A1205" s="25">
        <v>58532</v>
      </c>
    </row>
    <row r="1206" spans="1:1" x14ac:dyDescent="0.25">
      <c r="A1206" s="25">
        <v>58562</v>
      </c>
    </row>
    <row r="1207" spans="1:1" x14ac:dyDescent="0.25">
      <c r="A1207" s="25">
        <v>58593</v>
      </c>
    </row>
    <row r="1208" spans="1:1" x14ac:dyDescent="0.25">
      <c r="A1208" s="25">
        <v>58623</v>
      </c>
    </row>
    <row r="1209" spans="1:1" x14ac:dyDescent="0.25">
      <c r="A1209" s="25">
        <v>58654</v>
      </c>
    </row>
    <row r="1210" spans="1:1" x14ac:dyDescent="0.25">
      <c r="A1210" s="25">
        <v>58685</v>
      </c>
    </row>
    <row r="1211" spans="1:1" x14ac:dyDescent="0.25">
      <c r="A1211" s="25">
        <v>58715</v>
      </c>
    </row>
    <row r="1212" spans="1:1" x14ac:dyDescent="0.25">
      <c r="A1212" s="25">
        <v>58746</v>
      </c>
    </row>
    <row r="1213" spans="1:1" x14ac:dyDescent="0.25">
      <c r="A1213" s="25">
        <v>58776</v>
      </c>
    </row>
    <row r="1214" spans="1:1" x14ac:dyDescent="0.25">
      <c r="A1214" s="25">
        <v>58807</v>
      </c>
    </row>
    <row r="1215" spans="1:1" x14ac:dyDescent="0.25">
      <c r="A1215" s="25">
        <v>58838</v>
      </c>
    </row>
    <row r="1216" spans="1:1" x14ac:dyDescent="0.25">
      <c r="A1216" s="25">
        <v>58866</v>
      </c>
    </row>
    <row r="1217" spans="1:1" x14ac:dyDescent="0.25">
      <c r="A1217" s="25">
        <v>58897</v>
      </c>
    </row>
    <row r="1218" spans="1:1" x14ac:dyDescent="0.25">
      <c r="A1218" s="25">
        <v>58927</v>
      </c>
    </row>
    <row r="1219" spans="1:1" x14ac:dyDescent="0.25">
      <c r="A1219" s="25">
        <v>58958</v>
      </c>
    </row>
    <row r="1220" spans="1:1" x14ac:dyDescent="0.25">
      <c r="A1220" s="25">
        <v>58988</v>
      </c>
    </row>
    <row r="1221" spans="1:1" x14ac:dyDescent="0.25">
      <c r="A1221" s="25">
        <v>59019</v>
      </c>
    </row>
    <row r="1222" spans="1:1" x14ac:dyDescent="0.25">
      <c r="A1222" s="25">
        <v>59050</v>
      </c>
    </row>
    <row r="1223" spans="1:1" x14ac:dyDescent="0.25">
      <c r="A1223" s="25">
        <v>59080</v>
      </c>
    </row>
    <row r="1224" spans="1:1" x14ac:dyDescent="0.25">
      <c r="A1224" s="25">
        <v>59111</v>
      </c>
    </row>
    <row r="1225" spans="1:1" x14ac:dyDescent="0.25">
      <c r="A1225" s="25">
        <v>59141</v>
      </c>
    </row>
    <row r="1226" spans="1:1" x14ac:dyDescent="0.25">
      <c r="A1226" s="25">
        <v>59172</v>
      </c>
    </row>
    <row r="1227" spans="1:1" x14ac:dyDescent="0.25">
      <c r="A1227" s="25">
        <v>59203</v>
      </c>
    </row>
    <row r="1228" spans="1:1" x14ac:dyDescent="0.25">
      <c r="A1228" s="25">
        <v>59231</v>
      </c>
    </row>
    <row r="1229" spans="1:1" x14ac:dyDescent="0.25">
      <c r="A1229" s="25">
        <v>59262</v>
      </c>
    </row>
    <row r="1230" spans="1:1" x14ac:dyDescent="0.25">
      <c r="A1230" s="25">
        <v>59292</v>
      </c>
    </row>
    <row r="1231" spans="1:1" x14ac:dyDescent="0.25">
      <c r="A1231" s="25">
        <v>59323</v>
      </c>
    </row>
    <row r="1232" spans="1:1" x14ac:dyDescent="0.25">
      <c r="A1232" s="25">
        <v>59353</v>
      </c>
    </row>
    <row r="1233" spans="1:1" x14ac:dyDescent="0.25">
      <c r="A1233" s="25">
        <v>59384</v>
      </c>
    </row>
    <row r="1234" spans="1:1" x14ac:dyDescent="0.25">
      <c r="A1234" s="25">
        <v>59415</v>
      </c>
    </row>
    <row r="1235" spans="1:1" x14ac:dyDescent="0.25">
      <c r="A1235" s="25">
        <v>59445</v>
      </c>
    </row>
    <row r="1236" spans="1:1" x14ac:dyDescent="0.25">
      <c r="A1236" s="25">
        <v>59476</v>
      </c>
    </row>
    <row r="1237" spans="1:1" x14ac:dyDescent="0.25">
      <c r="A1237" s="25">
        <v>59506</v>
      </c>
    </row>
    <row r="1238" spans="1:1" x14ac:dyDescent="0.25">
      <c r="A1238" s="25">
        <v>59537</v>
      </c>
    </row>
    <row r="1239" spans="1:1" x14ac:dyDescent="0.25">
      <c r="A1239" s="25">
        <v>59568</v>
      </c>
    </row>
    <row r="1240" spans="1:1" x14ac:dyDescent="0.25">
      <c r="A1240" s="25">
        <v>59596</v>
      </c>
    </row>
    <row r="1241" spans="1:1" x14ac:dyDescent="0.25">
      <c r="A1241" s="25">
        <v>59627</v>
      </c>
    </row>
    <row r="1242" spans="1:1" x14ac:dyDescent="0.25">
      <c r="A1242" s="25">
        <v>59657</v>
      </c>
    </row>
    <row r="1243" spans="1:1" x14ac:dyDescent="0.25">
      <c r="A1243" s="25">
        <v>59688</v>
      </c>
    </row>
    <row r="1244" spans="1:1" x14ac:dyDescent="0.25">
      <c r="A1244" s="25">
        <v>59718</v>
      </c>
    </row>
    <row r="1245" spans="1:1" x14ac:dyDescent="0.25">
      <c r="A1245" s="25">
        <v>59749</v>
      </c>
    </row>
    <row r="1246" spans="1:1" x14ac:dyDescent="0.25">
      <c r="A1246" s="25">
        <v>59780</v>
      </c>
    </row>
    <row r="1247" spans="1:1" x14ac:dyDescent="0.25">
      <c r="A1247" s="25">
        <v>59810</v>
      </c>
    </row>
    <row r="1248" spans="1:1" x14ac:dyDescent="0.25">
      <c r="A1248" s="25">
        <v>59841</v>
      </c>
    </row>
    <row r="1249" spans="1:1" x14ac:dyDescent="0.25">
      <c r="A1249" s="25">
        <v>59871</v>
      </c>
    </row>
    <row r="1250" spans="1:1" x14ac:dyDescent="0.25">
      <c r="A1250" s="25">
        <v>59902</v>
      </c>
    </row>
    <row r="1251" spans="1:1" x14ac:dyDescent="0.25">
      <c r="A1251" s="25">
        <v>59933</v>
      </c>
    </row>
    <row r="1252" spans="1:1" x14ac:dyDescent="0.25">
      <c r="A1252" s="25">
        <v>59962</v>
      </c>
    </row>
    <row r="1253" spans="1:1" x14ac:dyDescent="0.25">
      <c r="A1253" s="25">
        <v>59993</v>
      </c>
    </row>
    <row r="1254" spans="1:1" x14ac:dyDescent="0.25">
      <c r="A1254" s="25">
        <v>60023</v>
      </c>
    </row>
    <row r="1255" spans="1:1" x14ac:dyDescent="0.25">
      <c r="A1255" s="25">
        <v>60054</v>
      </c>
    </row>
    <row r="1256" spans="1:1" x14ac:dyDescent="0.25">
      <c r="A1256" s="25">
        <v>60084</v>
      </c>
    </row>
    <row r="1257" spans="1:1" x14ac:dyDescent="0.25">
      <c r="A1257" s="25">
        <v>60115</v>
      </c>
    </row>
    <row r="1258" spans="1:1" x14ac:dyDescent="0.25">
      <c r="A1258" s="25">
        <v>60146</v>
      </c>
    </row>
    <row r="1259" spans="1:1" x14ac:dyDescent="0.25">
      <c r="A1259" s="25">
        <v>60176</v>
      </c>
    </row>
    <row r="1260" spans="1:1" x14ac:dyDescent="0.25">
      <c r="A1260" s="25">
        <v>60207</v>
      </c>
    </row>
    <row r="1261" spans="1:1" x14ac:dyDescent="0.25">
      <c r="A1261" s="25">
        <v>60237</v>
      </c>
    </row>
    <row r="1262" spans="1:1" x14ac:dyDescent="0.25">
      <c r="A1262" s="25">
        <v>60268</v>
      </c>
    </row>
    <row r="1263" spans="1:1" x14ac:dyDescent="0.25">
      <c r="A1263" s="25">
        <v>60299</v>
      </c>
    </row>
    <row r="1264" spans="1:1" x14ac:dyDescent="0.25">
      <c r="A1264" s="25">
        <v>60327</v>
      </c>
    </row>
    <row r="1265" spans="1:1" x14ac:dyDescent="0.25">
      <c r="A1265" s="25">
        <v>60358</v>
      </c>
    </row>
    <row r="1266" spans="1:1" x14ac:dyDescent="0.25">
      <c r="A1266" s="25">
        <v>60388</v>
      </c>
    </row>
    <row r="1267" spans="1:1" x14ac:dyDescent="0.25">
      <c r="A1267" s="25">
        <v>60419</v>
      </c>
    </row>
    <row r="1268" spans="1:1" x14ac:dyDescent="0.25">
      <c r="A1268" s="25">
        <v>60449</v>
      </c>
    </row>
    <row r="1269" spans="1:1" x14ac:dyDescent="0.25">
      <c r="A1269" s="25">
        <v>60480</v>
      </c>
    </row>
    <row r="1270" spans="1:1" x14ac:dyDescent="0.25">
      <c r="A1270" s="25">
        <v>60511</v>
      </c>
    </row>
    <row r="1271" spans="1:1" x14ac:dyDescent="0.25">
      <c r="A1271" s="25">
        <v>60541</v>
      </c>
    </row>
    <row r="1272" spans="1:1" x14ac:dyDescent="0.25">
      <c r="A1272" s="25">
        <v>60572</v>
      </c>
    </row>
    <row r="1273" spans="1:1" x14ac:dyDescent="0.25">
      <c r="A1273" s="25">
        <v>60602</v>
      </c>
    </row>
    <row r="1274" spans="1:1" x14ac:dyDescent="0.25">
      <c r="A1274" s="25">
        <v>60633</v>
      </c>
    </row>
    <row r="1275" spans="1:1" x14ac:dyDescent="0.25">
      <c r="A1275" s="25">
        <v>60664</v>
      </c>
    </row>
    <row r="1276" spans="1:1" x14ac:dyDescent="0.25">
      <c r="A1276" s="25">
        <v>60692</v>
      </c>
    </row>
    <row r="1277" spans="1:1" x14ac:dyDescent="0.25">
      <c r="A1277" s="25">
        <v>60723</v>
      </c>
    </row>
    <row r="1278" spans="1:1" x14ac:dyDescent="0.25">
      <c r="A1278" s="25">
        <v>60753</v>
      </c>
    </row>
    <row r="1279" spans="1:1" x14ac:dyDescent="0.25">
      <c r="A1279" s="25">
        <v>60784</v>
      </c>
    </row>
    <row r="1280" spans="1:1" x14ac:dyDescent="0.25">
      <c r="A1280" s="25">
        <v>60814</v>
      </c>
    </row>
    <row r="1281" spans="1:1" x14ac:dyDescent="0.25">
      <c r="A1281" s="25">
        <v>60845</v>
      </c>
    </row>
    <row r="1282" spans="1:1" x14ac:dyDescent="0.25">
      <c r="A1282" s="25">
        <v>60876</v>
      </c>
    </row>
    <row r="1283" spans="1:1" x14ac:dyDescent="0.25">
      <c r="A1283" s="25">
        <v>60906</v>
      </c>
    </row>
    <row r="1284" spans="1:1" x14ac:dyDescent="0.25">
      <c r="A1284" s="25">
        <v>60937</v>
      </c>
    </row>
    <row r="1285" spans="1:1" x14ac:dyDescent="0.25">
      <c r="A1285" s="25">
        <v>60967</v>
      </c>
    </row>
    <row r="1286" spans="1:1" x14ac:dyDescent="0.25">
      <c r="A1286" s="25">
        <v>60998</v>
      </c>
    </row>
    <row r="1287" spans="1:1" x14ac:dyDescent="0.25">
      <c r="A1287" s="25">
        <v>61029</v>
      </c>
    </row>
    <row r="1288" spans="1:1" x14ac:dyDescent="0.25">
      <c r="A1288" s="25">
        <v>61057</v>
      </c>
    </row>
    <row r="1289" spans="1:1" x14ac:dyDescent="0.25">
      <c r="A1289" s="25">
        <v>61088</v>
      </c>
    </row>
    <row r="1290" spans="1:1" x14ac:dyDescent="0.25">
      <c r="A1290" s="25">
        <v>61118</v>
      </c>
    </row>
    <row r="1291" spans="1:1" x14ac:dyDescent="0.25">
      <c r="A1291" s="25">
        <v>61149</v>
      </c>
    </row>
    <row r="1292" spans="1:1" x14ac:dyDescent="0.25">
      <c r="A1292" s="25">
        <v>61179</v>
      </c>
    </row>
    <row r="1293" spans="1:1" x14ac:dyDescent="0.25">
      <c r="A1293" s="25">
        <v>61210</v>
      </c>
    </row>
    <row r="1294" spans="1:1" x14ac:dyDescent="0.25">
      <c r="A1294" s="25">
        <v>61241</v>
      </c>
    </row>
    <row r="1295" spans="1:1" x14ac:dyDescent="0.25">
      <c r="A1295" s="25">
        <v>61271</v>
      </c>
    </row>
    <row r="1296" spans="1:1" x14ac:dyDescent="0.25">
      <c r="A1296" s="25">
        <v>61302</v>
      </c>
    </row>
    <row r="1297" spans="1:1" x14ac:dyDescent="0.25">
      <c r="A1297" s="25">
        <v>61332</v>
      </c>
    </row>
    <row r="1298" spans="1:1" x14ac:dyDescent="0.25">
      <c r="A1298" s="25">
        <v>61363</v>
      </c>
    </row>
    <row r="1299" spans="1:1" x14ac:dyDescent="0.25">
      <c r="A1299" s="25">
        <v>61394</v>
      </c>
    </row>
    <row r="1300" spans="1:1" x14ac:dyDescent="0.25">
      <c r="A1300" s="25">
        <v>61423</v>
      </c>
    </row>
    <row r="1301" spans="1:1" x14ac:dyDescent="0.25">
      <c r="A1301" s="25">
        <v>61454</v>
      </c>
    </row>
    <row r="1302" spans="1:1" x14ac:dyDescent="0.25">
      <c r="A1302" s="25">
        <v>61484</v>
      </c>
    </row>
    <row r="1303" spans="1:1" x14ac:dyDescent="0.25">
      <c r="A1303" s="25">
        <v>61515</v>
      </c>
    </row>
    <row r="1304" spans="1:1" x14ac:dyDescent="0.25">
      <c r="A1304" s="25">
        <v>61545</v>
      </c>
    </row>
    <row r="1305" spans="1:1" x14ac:dyDescent="0.25">
      <c r="A1305" s="25">
        <v>61576</v>
      </c>
    </row>
    <row r="1306" spans="1:1" x14ac:dyDescent="0.25">
      <c r="A1306" s="25">
        <v>61607</v>
      </c>
    </row>
    <row r="1307" spans="1:1" x14ac:dyDescent="0.25">
      <c r="A1307" s="25">
        <v>61637</v>
      </c>
    </row>
    <row r="1308" spans="1:1" x14ac:dyDescent="0.25">
      <c r="A1308" s="25">
        <v>61668</v>
      </c>
    </row>
    <row r="1309" spans="1:1" x14ac:dyDescent="0.25">
      <c r="A1309" s="25">
        <v>61698</v>
      </c>
    </row>
    <row r="1310" spans="1:1" x14ac:dyDescent="0.25">
      <c r="A1310" s="25">
        <v>61729</v>
      </c>
    </row>
    <row r="1311" spans="1:1" x14ac:dyDescent="0.25">
      <c r="A1311" s="25">
        <v>61760</v>
      </c>
    </row>
    <row r="1312" spans="1:1" x14ac:dyDescent="0.25">
      <c r="A1312" s="25">
        <v>61788</v>
      </c>
    </row>
    <row r="1313" spans="1:1" x14ac:dyDescent="0.25">
      <c r="A1313" s="25">
        <v>61819</v>
      </c>
    </row>
    <row r="1314" spans="1:1" x14ac:dyDescent="0.25">
      <c r="A1314" s="25">
        <v>61849</v>
      </c>
    </row>
    <row r="1315" spans="1:1" x14ac:dyDescent="0.25">
      <c r="A1315" s="25">
        <v>61880</v>
      </c>
    </row>
    <row r="1316" spans="1:1" x14ac:dyDescent="0.25">
      <c r="A1316" s="25">
        <v>61910</v>
      </c>
    </row>
    <row r="1317" spans="1:1" x14ac:dyDescent="0.25">
      <c r="A1317" s="25">
        <v>61941</v>
      </c>
    </row>
    <row r="1318" spans="1:1" x14ac:dyDescent="0.25">
      <c r="A1318" s="25">
        <v>61972</v>
      </c>
    </row>
    <row r="1319" spans="1:1" x14ac:dyDescent="0.25">
      <c r="A1319" s="25">
        <v>62002</v>
      </c>
    </row>
    <row r="1320" spans="1:1" x14ac:dyDescent="0.25">
      <c r="A1320" s="25">
        <v>62033</v>
      </c>
    </row>
    <row r="1321" spans="1:1" x14ac:dyDescent="0.25">
      <c r="A1321" s="25">
        <v>62063</v>
      </c>
    </row>
    <row r="1322" spans="1:1" x14ac:dyDescent="0.25">
      <c r="A1322" s="25">
        <v>62094</v>
      </c>
    </row>
    <row r="1323" spans="1:1" x14ac:dyDescent="0.25">
      <c r="A1323" s="25">
        <v>62125</v>
      </c>
    </row>
    <row r="1324" spans="1:1" x14ac:dyDescent="0.25">
      <c r="A1324" s="25">
        <v>62153</v>
      </c>
    </row>
    <row r="1325" spans="1:1" x14ac:dyDescent="0.25">
      <c r="A1325" s="25">
        <v>62184</v>
      </c>
    </row>
    <row r="1326" spans="1:1" x14ac:dyDescent="0.25">
      <c r="A1326" s="25">
        <v>62214</v>
      </c>
    </row>
    <row r="1327" spans="1:1" x14ac:dyDescent="0.25">
      <c r="A1327" s="25">
        <v>62245</v>
      </c>
    </row>
    <row r="1328" spans="1:1" x14ac:dyDescent="0.25">
      <c r="A1328" s="25">
        <v>62275</v>
      </c>
    </row>
    <row r="1329" spans="1:1" x14ac:dyDescent="0.25">
      <c r="A1329" s="25">
        <v>62306</v>
      </c>
    </row>
    <row r="1330" spans="1:1" x14ac:dyDescent="0.25">
      <c r="A1330" s="25">
        <v>62337</v>
      </c>
    </row>
    <row r="1331" spans="1:1" x14ac:dyDescent="0.25">
      <c r="A1331" s="25">
        <v>62367</v>
      </c>
    </row>
    <row r="1332" spans="1:1" x14ac:dyDescent="0.25">
      <c r="A1332" s="25">
        <v>62398</v>
      </c>
    </row>
    <row r="1333" spans="1:1" x14ac:dyDescent="0.25">
      <c r="A1333" s="25">
        <v>62428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Instrucciones</vt:lpstr>
      <vt:lpstr>Datos</vt:lpstr>
      <vt:lpstr>Trabajadores</vt:lpstr>
      <vt:lpstr>Goces</vt:lpstr>
      <vt:lpstr>Meses</vt:lpstr>
    </vt:vector>
  </TitlesOfParts>
  <Company>EnTurno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EnTurno</dc:creator>
  <dc:title>Control de vacaciones en Excel</dc:title>
  <dc:subject/>
  <dc:description/>
  <cp:keywords/>
  <cp:category/>
  <cp:lastModifiedBy>Unknown</cp:lastModifiedBy>
  <dcterms:created xsi:type="dcterms:W3CDTF">2026-10-09T12:00:00Z</dcterms:created>
  <dcterms:modified xsi:type="dcterms:W3CDTF">2026-10-09T12:00:00Z</dcterms:modified>
</cp:coreProperties>
</file>