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Feriados" state="visible" r:id="rId5"/>
    <sheet sheetId="3" name="Calculadora" state="visible" r:id="rId6"/>
    <sheet sheetId="4" name="Listas" state="hidden" r:id="rId7"/>
  </sheets>
  <calcPr calcId="171027" fullCalcOnLoad="1"/>
</workbook>
</file>

<file path=xl/sharedStrings.xml><?xml version="1.0" encoding="utf-8"?>
<sst xmlns="http://schemas.openxmlformats.org/spreadsheetml/2006/main" count="117" uniqueCount="85">
  <si>
    <t>EnTurno</t>
  </si>
  <si>
    <t>Feriados y descanso trabajado</t>
  </si>
  <si>
    <t>Plantilla ilustrativa: verifica los resultados con tu área de planilla. EnTurno no calcula la planilla.</t>
  </si>
  <si>
    <t>La regla</t>
  </si>
  <si>
    <t>Toda persona tiene derecho a un descanso semanal de 24 horas consecutivas como mínimo, preferentemente en domingo, y a descansar en los feriados nacionales, con su remuneración (D. Leg. 713). Si trabaja su día de descanso o un feriado y no recibe un descanso sustitutorio, se le paga además la labor efectuada con una sobretasa del 100 %.</t>
  </si>
  <si>
    <t>Cómo se cuenta</t>
  </si>
  <si>
    <t xml:space="preserve">• El día de descanso o el feriado ya está pagado dentro de la remuneración mensual (remuneración ÷ 30).
• Si se trabaja sin descanso sustitutorio, cada hora suma la labor más el 100 %: dos valores hora (remuneración ÷ 240 × 2).
• En un feriado eso da el pago triple: el día que ya estaba pagado, la labor y la sobretasa.
• Con descanso sustitutorio no hay sobretasa: la persona descansa otro día.</t>
  </si>
  <si>
    <t>Cómo usarla</t>
  </si>
  <si>
    <t xml:space="preserve">• En «Calculadora», escribe la remuneración mensual y una fila por día trabajado: fecha, horas y si hubo descanso sustitutorio. El tipo (feriado o descanso semanal) sale solo de la hoja «Feriados».
• «Pago adicional» es lo que se suma a la remuneración del mes. «Día ya pagado» es solo una referencia: ese monto no se vuelve a pagar.</t>
  </si>
  <si>
    <t>Feriados cargados</t>
  </si>
  <si>
    <t>Los 32 feriados nacionales de 2026 y 2027. Si se aprueba uno nuevo, agrégalo en las filas en blanco de «Feriados».</t>
  </si>
  <si>
    <t>Qué no hace</t>
  </si>
  <si>
    <t>No calcula la planilla ni el sobretiempo de esos días: si en un descanso o feriado se pasa la jornada, consúltalo con tu área de planilla. No resuelve regímenes especiales.</t>
  </si>
  <si>
    <t>enturno.pe — Software de turnos y asistencia para empresas del Perú</t>
  </si>
  <si>
    <t>Plantilla gratuita · ilustrativa · verifica con tu área de planilla</t>
  </si>
  <si>
    <t>https://enturno.pe/plantillas/feriados-y-descanso-trabajado</t>
  </si>
  <si>
    <t>Versión 2026-10-09 · normas revisadas el 9 de octubre de 2026 · RMV S/ 1,230</t>
  </si>
  <si>
    <t>Feriados nacionales</t>
  </si>
  <si>
    <r>
      <rPr>
        <color rgb="FF5D5F6B"/>
        <sz val="10"/>
      </rPr>
      <t>Los feriados nacionales de 2026 y 2027 (D. Leg. 713, art. 6, y sus modificatorias). 2027 repite las fechas fijas de ley y mueve la Semana Santa: Jueves Santo 25 y Viernes Santo 26 de marzo. Si se aprueba un feriado nuevo, agrégalo en las filas en blanco: las demás hojas lo leen de aquí.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</si>
  <si>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Fecha</t>
  </si>
  <si>
    <t>Día</t>
  </si>
  <si>
    <t>Feriado</t>
  </si>
  <si>
    <t>Nota</t>
  </si>
  <si>
    <t>Año Nuevo</t>
  </si>
  <si>
    <t>Jueves Santo</t>
  </si>
  <si>
    <t>Viernes Santo</t>
  </si>
  <si>
    <t>Día del Trabajo</t>
  </si>
  <si>
    <t>Batalla de Arica y Día de la Bandera</t>
  </si>
  <si>
    <t>San Pedro y San Pablo</t>
  </si>
  <si>
    <t>Día de la Fuerza Aérea del Perú</t>
  </si>
  <si>
    <t>Fiestas Patrias</t>
  </si>
  <si>
    <t>Batalla de Junín</t>
  </si>
  <si>
    <t>Santa Rosa de Lima</t>
  </si>
  <si>
    <t>Combate de Angamos</t>
  </si>
  <si>
    <t>Día de Todos los Santos</t>
  </si>
  <si>
    <t>Inmaculada Concepción</t>
  </si>
  <si>
    <t>Batalla de Ayacucho</t>
  </si>
  <si>
    <t>Navidad</t>
  </si>
  <si>
    <t>Fecha movible: Domingo de Pascua 28 de marzo</t>
  </si>
  <si>
    <t>Descanso semanal o feriado trabajado</t>
  </si>
  <si>
    <r>
      <rPr>
        <color rgb="FF5D5F6B"/>
        <sz val="10"/>
      </rPr>
      <t>Una fila por cada día de descanso semanal o feriado en que la persona trabajó. Si recibe otro día de descanso a cambio (descanso sustitutorio), no hay sobretasa. Las celdas amarillas son un ejemplo.</t>
    </r>
    <r>
      <rPr>
        <i/>
        <color rgb="FF7A2415"/>
        <sz val="10"/>
      </rPr>
      <t xml:space="preserve">
Plantilla ilustrativa: verifica los resultados con tu área de planilla. EnTurno no calcula la planilla.</t>
    </r>
  </si>
  <si>
    <t>Remuneración mensual</t>
  </si>
  <si>
    <t>Valor hora (÷ 30 ÷ 8)</t>
  </si>
  <si>
    <t>A sumar a la remuneración</t>
  </si>
  <si>
    <t>Valor del día (÷ 30)</t>
  </si>
  <si>
    <t>Fecha trabajada</t>
  </si>
  <si>
    <t>Tipo</t>
  </si>
  <si>
    <t>Horas trabajadas</t>
  </si>
  <si>
    <t>¿Descanso sustitutorio?</t>
  </si>
  <si>
    <t>Fecha del descanso sustitutorio</t>
  </si>
  <si>
    <t>Día ya pagado en la remuneración</t>
  </si>
  <si>
    <t>Pago adicional: labor + 100 %</t>
  </si>
  <si>
    <t>Total del día</t>
  </si>
  <si>
    <t>No</t>
  </si>
  <si>
    <t>Sí</t>
  </si>
  <si>
    <t>Total</t>
  </si>
  <si>
    <t>Corto</t>
  </si>
  <si>
    <t>Inicio de mes</t>
  </si>
  <si>
    <t>Mes</t>
  </si>
  <si>
    <t>domingo</t>
  </si>
  <si>
    <t>dom</t>
  </si>
  <si>
    <t>Enero</t>
  </si>
  <si>
    <t>lunes</t>
  </si>
  <si>
    <t>lun</t>
  </si>
  <si>
    <t>Febrero</t>
  </si>
  <si>
    <t>martes</t>
  </si>
  <si>
    <t>mar</t>
  </si>
  <si>
    <t>Marzo</t>
  </si>
  <si>
    <t>miércoles</t>
  </si>
  <si>
    <t>mié</t>
  </si>
  <si>
    <t>Abril</t>
  </si>
  <si>
    <t>jueves</t>
  </si>
  <si>
    <t>jue</t>
  </si>
  <si>
    <t>Mayo</t>
  </si>
  <si>
    <t>viernes</t>
  </si>
  <si>
    <t>vie</t>
  </si>
  <si>
    <t>Junio</t>
  </si>
  <si>
    <t>sábado</t>
  </si>
  <si>
    <t>sáb</t>
  </si>
  <si>
    <t>Julio</t>
  </si>
  <si>
    <t>Agosto</t>
  </si>
  <si>
    <t>Setiembre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</si>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</sst>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&quot;S/ &quot;#,##0.00"/>
    <numFmt numFmtId="166" formatCode="0.##"/>
  </numFmts>
  <fonts count="14" x14ac:knownFonts="1">
    <font>
      <color theme="1"/>
      <family val="2"/>
      <scheme val="minor"/>
      <sz val="11"/>
      <name val="Calibri"/>
    </font>
    <font>
      <b/>
      <color rgb="FF2B2F55"/>
      <sz val="20"/>
    </font>
    <font>
      <b/>
      <color rgb="FF2B2F55"/>
      <sz val="14"/>
    </font>
    <font>
      <b/>
      <color rgb="FF7A2415"/>
      <sz val="11"/>
    </font>
    <font>
      <b/>
      <color rgb="FF2B2F55"/>
      <sz val="12"/>
    </font>
    <font>
      <sz val="11"/>
    </font>
    <font>
      <b/>
      <color rgb="FF2B2F55"/>
      <sz val="9"/>
    </font>
    <font>
      <i/>
      <color rgb="FF5D5F6B"/>
      <sz val="9"/>
    </font>
    <font>
      <u/>
      <color rgb="FF2B2F55"/>
      <sz val="9"/>
    </font>
    <font>
      <b/>
      <color rgb="FFFFFFFF"/>
      <sz val="10"/>
    </font>
    <font>
      <color rgb="FF5D5F6B"/>
      <sz val="10"/>
    </font>
    <font>
      <b/>
      <sz val="11"/>
    </font>
    <font>
      <b/>
      <sz val="12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2B2F55"/>
      </patternFill>
    </fill>
    <fill>
      <patternFill patternType="solid">
        <fgColor rgb="FFF6F5F0"/>
      </patternFill>
    </fill>
    <fill>
      <patternFill patternType="solid">
        <fgColor rgb="FFFDF3E1"/>
      </patternFill>
    </fill>
    <fill>
      <patternFill patternType="solid">
        <fgColor rgb="FFF1F0E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91023"/>
      </bottom>
      <diagonal/>
    </border>
    <border>
      <left style="thin">
        <color rgb="FFDDDCD4"/>
      </left>
      <right style="thin">
        <color rgb="FFDDDCD4"/>
      </right>
      <top style="thin">
        <color rgb="FFDDDCD4"/>
      </top>
      <bottom style="thin">
        <color rgb="FFDDDCD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indent="3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2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0" xfId="0" applyFont="1" applyAlignment="1">
      <alignment vertical="center" wrapText="1"/>
    </xf>
    <xf numFmtId="165" fontId="11" fillId="4" borderId="2" xfId="0" applyNumberFormat="1" applyFont="1" applyFill="1" applyBorder="1"/>
    <xf numFmtId="165" fontId="0" fillId="3" borderId="0" xfId="0" applyNumberFormat="1" applyFill="1"/>
    <xf numFmtId="165" fontId="12" fillId="5" borderId="0" xfId="0" applyNumberFormat="1" applyFont="1" applyFill="1"/>
    <xf numFmtId="164" fontId="0" fillId="4" borderId="2" xfId="0" applyNumberFormat="1" applyFill="1" applyBorder="1" applyAlignment="1">
      <alignment vertical="center"/>
    </xf>
    <xf numFmtId="166" fontId="0" fillId="4" borderId="2" xfId="0" applyNumberForma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66" fontId="0" fillId="0" borderId="2" xfId="0" applyNumberFormat="1" applyBorder="1" applyAlignment="1">
      <alignment vertical="center"/>
    </xf>
    <xf numFmtId="0" fontId="13" fillId="0" borderId="0" xfId="0" applyFont="1"/>
    <xf numFmtId="165" fontId="13" fillId="5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1">
    <dxf>
      <font>
        <color rgb="FF7A2415"/>
      </font>
      <fill>
        <patternFill patternType="solid">
          <bgColor rgb="FFF6B3A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88000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11200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20800</xdr:colOff>
      <xdr:row>0</xdr:row>
      <xdr:rowOff>68000</xdr:rowOff>
    </xdr:from>
    <xdr:ext cx="285750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feriados-y-descanso-trabajad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feriados-y-descanso-trabajado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nturno.pe/plantillas/feriados-y-descanso-trabajado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1" t="s">
        <v>0</v>
      </c>
    </row>
    <row r="2" ht="24" customHeight="1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ht="64" customHeight="1" spans="1:1" x14ac:dyDescent="0.25">
      <c r="A6" s="5" t="s">
        <v>4</v>
      </c>
    </row>
    <row r="8" spans="1:1" x14ac:dyDescent="0.25">
      <c r="A8" s="4" t="s">
        <v>5</v>
      </c>
    </row>
    <row r="9" ht="79" customHeight="1" spans="1:1" x14ac:dyDescent="0.25">
      <c r="A9" s="5" t="s">
        <v>6</v>
      </c>
    </row>
    <row r="11" spans="1:1" x14ac:dyDescent="0.25">
      <c r="A11" s="4" t="s">
        <v>7</v>
      </c>
    </row>
    <row r="12" ht="64" customHeight="1" spans="1:1" x14ac:dyDescent="0.25">
      <c r="A12" s="5" t="s">
        <v>8</v>
      </c>
    </row>
    <row r="14" spans="1:1" x14ac:dyDescent="0.25">
      <c r="A14" s="4" t="s">
        <v>9</v>
      </c>
    </row>
    <row r="15" ht="34" customHeight="1" spans="1:1" x14ac:dyDescent="0.25">
      <c r="A15" s="5" t="s">
        <v>10</v>
      </c>
    </row>
    <row r="17" spans="1:1" x14ac:dyDescent="0.25">
      <c r="A17" s="4" t="s">
        <v>11</v>
      </c>
    </row>
    <row r="18" ht="34" customHeight="1" spans="1:1" x14ac:dyDescent="0.25">
      <c r="A18" s="5" t="s">
        <v>12</v>
      </c>
    </row>
    <row r="20" spans="1:1" x14ac:dyDescent="0.25">
      <c r="A20" s="6" t="s">
        <v>13</v>
      </c>
    </row>
    <row r="21" spans="1:1" x14ac:dyDescent="0.25">
      <c r="A21" s="7" t="s">
        <v>14</v>
      </c>
    </row>
    <row r="22" spans="1:1" x14ac:dyDescent="0.25">
      <c r="A22" s="8" t="s">
        <v>15</v>
      </c>
    </row>
    <row r="23" spans="1:1" x14ac:dyDescent="0.25">
      <c r="A23" s="7" t="s">
        <v>16</v>
      </c>
    </row>
  </sheetData>
  <hyperlinks>
    <hyperlink ref="A22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40" customWidth="1"/>
    <col min="4" max="4" width="46" customWidth="1"/>
  </cols>
  <sheetData>
    <row r="1" ht="34" customHeight="1" spans="1:4" x14ac:dyDescent="0.25">
      <c r="A1" s="1" t="s">
        <v>0</v>
      </c>
      <c r="B1" s="1"/>
      <c r="C1" s="1"/>
      <c r="D1" s="1"/>
    </row>
    <row r="2" ht="24" customHeight="1" spans="1:4" x14ac:dyDescent="0.25">
      <c r="A2" s="2" t="s">
        <v>17</v>
      </c>
      <c r="B2" s="2"/>
      <c r="C2" s="2"/>
      <c r="D2" s="2"/>
    </row>
    <row r="3" ht="60" customHeight="1" spans="1:4" x14ac:dyDescent="0.25">
      <c r="A3" s="9" t="s">
        <v>18</v>
      </c>
      <c r="B3" s="9"/>
      <c r="C3" s="9"/>
      <c r="D3" s="9"/>
    </row>
    <row r="5" ht="42" customHeight="1" spans="1:4" x14ac:dyDescent="0.25">
      <c r="A5" s="10" t="s">
        <v>19</v>
      </c>
      <c r="B5" s="10" t="s">
        <v>20</v>
      </c>
      <c r="C5" s="10" t="s">
        <v>21</v>
      </c>
      <c r="D5" s="10" t="s">
        <v>22</v>
      </c>
    </row>
    <row r="6" spans="1:4" x14ac:dyDescent="0.25">
      <c r="A6" s="11">
        <v>46023</v>
      </c>
      <c r="B6" s="12">
        <f>IF(ISNUMBER(A6),INDEX(Listas!$A$2:$A$8,WEEKDAY(A6)),"")</f>
      </c>
      <c r="C6" s="13" t="s">
        <v>23</v>
      </c>
      <c r="D6" s="13"/>
    </row>
    <row r="7" spans="1:4" x14ac:dyDescent="0.25">
      <c r="A7" s="11">
        <v>46114</v>
      </c>
      <c r="B7" s="12">
        <f>IF(ISNUMBER(A7),INDEX(Listas!$A$2:$A$8,WEEKDAY(A7)),"")</f>
      </c>
      <c r="C7" s="13" t="s">
        <v>24</v>
      </c>
      <c r="D7" s="13"/>
    </row>
    <row r="8" spans="1:4" x14ac:dyDescent="0.25">
      <c r="A8" s="11">
        <v>46115</v>
      </c>
      <c r="B8" s="12">
        <f>IF(ISNUMBER(A8),INDEX(Listas!$A$2:$A$8,WEEKDAY(A8)),"")</f>
      </c>
      <c r="C8" s="13" t="s">
        <v>25</v>
      </c>
      <c r="D8" s="13"/>
    </row>
    <row r="9" spans="1:4" x14ac:dyDescent="0.25">
      <c r="A9" s="11">
        <v>46143</v>
      </c>
      <c r="B9" s="12">
        <f>IF(ISNUMBER(A9),INDEX(Listas!$A$2:$A$8,WEEKDAY(A9)),"")</f>
      </c>
      <c r="C9" s="13" t="s">
        <v>26</v>
      </c>
      <c r="D9" s="13"/>
    </row>
    <row r="10" spans="1:4" x14ac:dyDescent="0.25">
      <c r="A10" s="11">
        <v>46180</v>
      </c>
      <c r="B10" s="12">
        <f>IF(ISNUMBER(A10),INDEX(Listas!$A$2:$A$8,WEEKDAY(A10)),"")</f>
      </c>
      <c r="C10" s="13" t="s">
        <v>27</v>
      </c>
      <c r="D10" s="13"/>
    </row>
    <row r="11" spans="1:4" x14ac:dyDescent="0.25">
      <c r="A11" s="11">
        <v>46202</v>
      </c>
      <c r="B11" s="12">
        <f>IF(ISNUMBER(A11),INDEX(Listas!$A$2:$A$8,WEEKDAY(A11)),"")</f>
      </c>
      <c r="C11" s="13" t="s">
        <v>28</v>
      </c>
      <c r="D11" s="13"/>
    </row>
    <row r="12" spans="1:4" x14ac:dyDescent="0.25">
      <c r="A12" s="11">
        <v>46226</v>
      </c>
      <c r="B12" s="12">
        <f>IF(ISNUMBER(A12),INDEX(Listas!$A$2:$A$8,WEEKDAY(A12)),"")</f>
      </c>
      <c r="C12" s="13" t="s">
        <v>29</v>
      </c>
      <c r="D12" s="13"/>
    </row>
    <row r="13" spans="1:4" x14ac:dyDescent="0.25">
      <c r="A13" s="11">
        <v>46231</v>
      </c>
      <c r="B13" s="12">
        <f>IF(ISNUMBER(A13),INDEX(Listas!$A$2:$A$8,WEEKDAY(A13)),"")</f>
      </c>
      <c r="C13" s="13" t="s">
        <v>30</v>
      </c>
      <c r="D13" s="13"/>
    </row>
    <row r="14" spans="1:4" x14ac:dyDescent="0.25">
      <c r="A14" s="11">
        <v>46232</v>
      </c>
      <c r="B14" s="12">
        <f>IF(ISNUMBER(A14),INDEX(Listas!$A$2:$A$8,WEEKDAY(A14)),"")</f>
      </c>
      <c r="C14" s="13" t="s">
        <v>30</v>
      </c>
      <c r="D14" s="13"/>
    </row>
    <row r="15" spans="1:4" x14ac:dyDescent="0.25">
      <c r="A15" s="11">
        <v>46240</v>
      </c>
      <c r="B15" s="12">
        <f>IF(ISNUMBER(A15),INDEX(Listas!$A$2:$A$8,WEEKDAY(A15)),"")</f>
      </c>
      <c r="C15" s="13" t="s">
        <v>31</v>
      </c>
      <c r="D15" s="13"/>
    </row>
    <row r="16" spans="1:4" x14ac:dyDescent="0.25">
      <c r="A16" s="11">
        <v>46264</v>
      </c>
      <c r="B16" s="12">
        <f>IF(ISNUMBER(A16),INDEX(Listas!$A$2:$A$8,WEEKDAY(A16)),"")</f>
      </c>
      <c r="C16" s="13" t="s">
        <v>32</v>
      </c>
      <c r="D16" s="13"/>
    </row>
    <row r="17" spans="1:4" x14ac:dyDescent="0.25">
      <c r="A17" s="11">
        <v>46303</v>
      </c>
      <c r="B17" s="12">
        <f>IF(ISNUMBER(A17),INDEX(Listas!$A$2:$A$8,WEEKDAY(A17)),"")</f>
      </c>
      <c r="C17" s="13" t="s">
        <v>33</v>
      </c>
      <c r="D17" s="13"/>
    </row>
    <row r="18" spans="1:4" x14ac:dyDescent="0.25">
      <c r="A18" s="11">
        <v>46327</v>
      </c>
      <c r="B18" s="12">
        <f>IF(ISNUMBER(A18),INDEX(Listas!$A$2:$A$8,WEEKDAY(A18)),"")</f>
      </c>
      <c r="C18" s="13" t="s">
        <v>34</v>
      </c>
      <c r="D18" s="13"/>
    </row>
    <row r="19" spans="1:4" x14ac:dyDescent="0.25">
      <c r="A19" s="11">
        <v>46364</v>
      </c>
      <c r="B19" s="12">
        <f>IF(ISNUMBER(A19),INDEX(Listas!$A$2:$A$8,WEEKDAY(A19)),"")</f>
      </c>
      <c r="C19" s="13" t="s">
        <v>35</v>
      </c>
      <c r="D19" s="13"/>
    </row>
    <row r="20" spans="1:4" x14ac:dyDescent="0.25">
      <c r="A20" s="11">
        <v>46365</v>
      </c>
      <c r="B20" s="12">
        <f>IF(ISNUMBER(A20),INDEX(Listas!$A$2:$A$8,WEEKDAY(A20)),"")</f>
      </c>
      <c r="C20" s="13" t="s">
        <v>36</v>
      </c>
      <c r="D20" s="13"/>
    </row>
    <row r="21" spans="1:4" x14ac:dyDescent="0.25">
      <c r="A21" s="11">
        <v>46381</v>
      </c>
      <c r="B21" s="12">
        <f>IF(ISNUMBER(A21),INDEX(Listas!$A$2:$A$8,WEEKDAY(A21)),"")</f>
      </c>
      <c r="C21" s="13" t="s">
        <v>37</v>
      </c>
      <c r="D21" s="13"/>
    </row>
    <row r="22" spans="1:4" x14ac:dyDescent="0.25">
      <c r="A22" s="11">
        <v>46388</v>
      </c>
      <c r="B22" s="12">
        <f>IF(ISNUMBER(A22),INDEX(Listas!$A$2:$A$8,WEEKDAY(A22)),"")</f>
      </c>
      <c r="C22" s="13" t="s">
        <v>23</v>
      </c>
      <c r="D22" s="13"/>
    </row>
    <row r="23" spans="1:4" x14ac:dyDescent="0.25">
      <c r="A23" s="11">
        <v>46471</v>
      </c>
      <c r="B23" s="12">
        <f>IF(ISNUMBER(A23),INDEX(Listas!$A$2:$A$8,WEEKDAY(A23)),"")</f>
      </c>
      <c r="C23" s="13" t="s">
        <v>24</v>
      </c>
      <c r="D23" s="13" t="s">
        <v>38</v>
      </c>
    </row>
    <row r="24" spans="1:4" x14ac:dyDescent="0.25">
      <c r="A24" s="11">
        <v>46472</v>
      </c>
      <c r="B24" s="12">
        <f>IF(ISNUMBER(A24),INDEX(Listas!$A$2:$A$8,WEEKDAY(A24)),"")</f>
      </c>
      <c r="C24" s="13" t="s">
        <v>25</v>
      </c>
      <c r="D24" s="13" t="s">
        <v>38</v>
      </c>
    </row>
    <row r="25" spans="1:4" x14ac:dyDescent="0.25">
      <c r="A25" s="11">
        <v>46508</v>
      </c>
      <c r="B25" s="12">
        <f>IF(ISNUMBER(A25),INDEX(Listas!$A$2:$A$8,WEEKDAY(A25)),"")</f>
      </c>
      <c r="C25" s="13" t="s">
        <v>26</v>
      </c>
      <c r="D25" s="13"/>
    </row>
    <row r="26" spans="1:4" x14ac:dyDescent="0.25">
      <c r="A26" s="11">
        <v>46545</v>
      </c>
      <c r="B26" s="12">
        <f>IF(ISNUMBER(A26),INDEX(Listas!$A$2:$A$8,WEEKDAY(A26)),"")</f>
      </c>
      <c r="C26" s="13" t="s">
        <v>27</v>
      </c>
      <c r="D26" s="13"/>
    </row>
    <row r="27" spans="1:4" x14ac:dyDescent="0.25">
      <c r="A27" s="11">
        <v>46567</v>
      </c>
      <c r="B27" s="12">
        <f>IF(ISNUMBER(A27),INDEX(Listas!$A$2:$A$8,WEEKDAY(A27)),"")</f>
      </c>
      <c r="C27" s="13" t="s">
        <v>28</v>
      </c>
      <c r="D27" s="13"/>
    </row>
    <row r="28" spans="1:4" x14ac:dyDescent="0.25">
      <c r="A28" s="11">
        <v>46591</v>
      </c>
      <c r="B28" s="12">
        <f>IF(ISNUMBER(A28),INDEX(Listas!$A$2:$A$8,WEEKDAY(A28)),"")</f>
      </c>
      <c r="C28" s="13" t="s">
        <v>29</v>
      </c>
      <c r="D28" s="13"/>
    </row>
    <row r="29" spans="1:4" x14ac:dyDescent="0.25">
      <c r="A29" s="11">
        <v>46596</v>
      </c>
      <c r="B29" s="12">
        <f>IF(ISNUMBER(A29),INDEX(Listas!$A$2:$A$8,WEEKDAY(A29)),"")</f>
      </c>
      <c r="C29" s="13" t="s">
        <v>30</v>
      </c>
      <c r="D29" s="13"/>
    </row>
    <row r="30" spans="1:4" x14ac:dyDescent="0.25">
      <c r="A30" s="11">
        <v>46597</v>
      </c>
      <c r="B30" s="12">
        <f>IF(ISNUMBER(A30),INDEX(Listas!$A$2:$A$8,WEEKDAY(A30)),"")</f>
      </c>
      <c r="C30" s="13" t="s">
        <v>30</v>
      </c>
      <c r="D30" s="13"/>
    </row>
    <row r="31" spans="1:4" x14ac:dyDescent="0.25">
      <c r="A31" s="11">
        <v>46605</v>
      </c>
      <c r="B31" s="12">
        <f>IF(ISNUMBER(A31),INDEX(Listas!$A$2:$A$8,WEEKDAY(A31)),"")</f>
      </c>
      <c r="C31" s="13" t="s">
        <v>31</v>
      </c>
      <c r="D31" s="13"/>
    </row>
    <row r="32" spans="1:4" x14ac:dyDescent="0.25">
      <c r="A32" s="11">
        <v>46629</v>
      </c>
      <c r="B32" s="12">
        <f>IF(ISNUMBER(A32),INDEX(Listas!$A$2:$A$8,WEEKDAY(A32)),"")</f>
      </c>
      <c r="C32" s="13" t="s">
        <v>32</v>
      </c>
      <c r="D32" s="13"/>
    </row>
    <row r="33" spans="1:4" x14ac:dyDescent="0.25">
      <c r="A33" s="11">
        <v>46668</v>
      </c>
      <c r="B33" s="12">
        <f>IF(ISNUMBER(A33),INDEX(Listas!$A$2:$A$8,WEEKDAY(A33)),"")</f>
      </c>
      <c r="C33" s="13" t="s">
        <v>33</v>
      </c>
      <c r="D33" s="13"/>
    </row>
    <row r="34" spans="1:4" x14ac:dyDescent="0.25">
      <c r="A34" s="11">
        <v>46692</v>
      </c>
      <c r="B34" s="12">
        <f>IF(ISNUMBER(A34),INDEX(Listas!$A$2:$A$8,WEEKDAY(A34)),"")</f>
      </c>
      <c r="C34" s="13" t="s">
        <v>34</v>
      </c>
      <c r="D34" s="13"/>
    </row>
    <row r="35" spans="1:4" x14ac:dyDescent="0.25">
      <c r="A35" s="11">
        <v>46729</v>
      </c>
      <c r="B35" s="12">
        <f>IF(ISNUMBER(A35),INDEX(Listas!$A$2:$A$8,WEEKDAY(A35)),"")</f>
      </c>
      <c r="C35" s="13" t="s">
        <v>35</v>
      </c>
      <c r="D35" s="13"/>
    </row>
    <row r="36" spans="1:4" x14ac:dyDescent="0.25">
      <c r="A36" s="11">
        <v>46730</v>
      </c>
      <c r="B36" s="12">
        <f>IF(ISNUMBER(A36),INDEX(Listas!$A$2:$A$8,WEEKDAY(A36)),"")</f>
      </c>
      <c r="C36" s="13" t="s">
        <v>36</v>
      </c>
      <c r="D36" s="13"/>
    </row>
    <row r="37" spans="1:4" x14ac:dyDescent="0.25">
      <c r="A37" s="11">
        <v>46746</v>
      </c>
      <c r="B37" s="12">
        <f>IF(ISNUMBER(A37),INDEX(Listas!$A$2:$A$8,WEEKDAY(A37)),"")</f>
      </c>
      <c r="C37" s="13" t="s">
        <v>37</v>
      </c>
      <c r="D37" s="13"/>
    </row>
    <row r="38" spans="1:4" x14ac:dyDescent="0.25">
      <c r="A38" s="11"/>
      <c r="B38" s="12">
        <f>IF(ISNUMBER(A38),INDEX(Listas!$A$2:$A$8,WEEKDAY(A38)),"")</f>
      </c>
      <c r="C38" s="13"/>
      <c r="D38" s="13"/>
    </row>
    <row r="39" spans="1:4" x14ac:dyDescent="0.25">
      <c r="A39" s="11"/>
      <c r="B39" s="12">
        <f>IF(ISNUMBER(A39),INDEX(Listas!$A$2:$A$8,WEEKDAY(A39)),"")</f>
      </c>
      <c r="C39" s="13"/>
      <c r="D39" s="13"/>
    </row>
    <row r="40" spans="1:4" x14ac:dyDescent="0.25">
      <c r="A40" s="11"/>
      <c r="B40" s="12">
        <f>IF(ISNUMBER(A40),INDEX(Listas!$A$2:$A$8,WEEKDAY(A40)),"")</f>
      </c>
      <c r="C40" s="13"/>
      <c r="D40" s="13"/>
    </row>
    <row r="41" spans="1:4" x14ac:dyDescent="0.25">
      <c r="A41" s="11"/>
      <c r="B41" s="12">
        <f>IF(ISNUMBER(A41),INDEX(Listas!$A$2:$A$8,WEEKDAY(A41)),"")</f>
      </c>
      <c r="C41" s="13"/>
      <c r="D41" s="13"/>
    </row>
    <row r="42" spans="1:4" x14ac:dyDescent="0.25">
      <c r="A42" s="11"/>
      <c r="B42" s="12">
        <f>IF(ISNUMBER(A42),INDEX(Listas!$A$2:$A$8,WEEKDAY(A42)),"")</f>
      </c>
      <c r="C42" s="13"/>
      <c r="D42" s="13"/>
    </row>
    <row r="43" spans="1:4" x14ac:dyDescent="0.25">
      <c r="A43" s="11"/>
      <c r="B43" s="12">
        <f>IF(ISNUMBER(A43),INDEX(Listas!$A$2:$A$8,WEEKDAY(A43)),"")</f>
      </c>
      <c r="C43" s="13"/>
      <c r="D43" s="13"/>
    </row>
    <row r="44" spans="1:4" x14ac:dyDescent="0.25">
      <c r="A44" s="11"/>
      <c r="B44" s="12">
        <f>IF(ISNUMBER(A44),INDEX(Listas!$A$2:$A$8,WEEKDAY(A44)),"")</f>
      </c>
      <c r="C44" s="13"/>
      <c r="D44" s="13"/>
    </row>
    <row r="45" spans="1:4" x14ac:dyDescent="0.25">
      <c r="A45" s="11"/>
      <c r="B45" s="12">
        <f>IF(ISNUMBER(A45),INDEX(Listas!$A$2:$A$8,WEEKDAY(A45)),"")</f>
      </c>
      <c r="C45" s="13"/>
      <c r="D45" s="13"/>
    </row>
    <row r="46" spans="1:4" x14ac:dyDescent="0.25">
      <c r="A46" s="11"/>
      <c r="B46" s="12">
        <f>IF(ISNUMBER(A46),INDEX(Listas!$A$2:$A$8,WEEKDAY(A46)),"")</f>
      </c>
      <c r="C46" s="13"/>
      <c r="D46" s="13"/>
    </row>
    <row r="47" spans="1:4" x14ac:dyDescent="0.25">
      <c r="A47" s="11"/>
      <c r="B47" s="12">
        <f>IF(ISNUMBER(A47),INDEX(Listas!$A$2:$A$8,WEEKDAY(A47)),"")</f>
      </c>
      <c r="C47" s="13"/>
      <c r="D47" s="13"/>
    </row>
    <row r="48" spans="1:4" x14ac:dyDescent="0.25">
      <c r="A48" s="11"/>
      <c r="B48" s="12">
        <f>IF(ISNUMBER(A48),INDEX(Listas!$A$2:$A$8,WEEKDAY(A48)),"")</f>
      </c>
      <c r="C48" s="13"/>
      <c r="D48" s="13"/>
    </row>
    <row r="49" spans="1:4" x14ac:dyDescent="0.25">
      <c r="A49" s="11"/>
      <c r="B49" s="12">
        <f>IF(ISNUMBER(A49),INDEX(Listas!$A$2:$A$8,WEEKDAY(A49)),"")</f>
      </c>
      <c r="C49" s="13"/>
      <c r="D49" s="13"/>
    </row>
    <row r="51" spans="1:1" x14ac:dyDescent="0.25">
      <c r="A51" s="6" t="s">
        <v>13</v>
      </c>
    </row>
    <row r="52" spans="1:1" x14ac:dyDescent="0.25">
      <c r="A52" s="7" t="s">
        <v>14</v>
      </c>
    </row>
    <row r="53" spans="1:1" x14ac:dyDescent="0.25">
      <c r="A53" s="8" t="s">
        <v>15</v>
      </c>
    </row>
    <row r="54" spans="1:1" x14ac:dyDescent="0.25">
      <c r="A54" s="7" t="s">
        <v>16</v>
      </c>
    </row>
  </sheetData>
  <mergeCells count="3">
    <mergeCell ref="A1:D1"/>
    <mergeCell ref="A2:D2"/>
    <mergeCell ref="A3:D3"/>
  </mergeCells>
  <hyperlinks>
    <hyperlink ref="A5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3" customWidth="1"/>
    <col min="3" max="3" width="34" customWidth="1"/>
    <col min="4" max="4" width="11" customWidth="1"/>
    <col min="5" max="7" width="15" customWidth="1"/>
    <col min="8" max="8" width="17" customWidth="1"/>
    <col min="9" max="9" width="14" customWidth="1"/>
    <col min="10" max="10" width="42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</row>
    <row r="3" ht="32" customHeight="1" spans="1:10" x14ac:dyDescent="0.25">
      <c r="A3" s="9" t="s">
        <v>40</v>
      </c>
      <c r="B3" s="9"/>
      <c r="C3" s="9"/>
      <c r="D3" s="9"/>
      <c r="E3" s="9"/>
      <c r="F3" s="9"/>
      <c r="G3" s="9"/>
      <c r="H3" s="9"/>
      <c r="I3" s="9"/>
      <c r="J3" s="9"/>
    </row>
    <row r="5" spans="1:2" x14ac:dyDescent="0.25">
      <c r="A5" s="14" t="s">
        <v>41</v>
      </c>
      <c r="B5" s="15">
        <v>2400</v>
      </c>
    </row>
    <row r="6" spans="1:7" x14ac:dyDescent="0.25">
      <c r="A6" s="14" t="s">
        <v>42</v>
      </c>
      <c r="B6" s="16">
        <f>IF(ISNUMBER(B5),B5/240,"")</f>
      </c>
      <c r="D6" s="14" t="s">
        <v>43</v>
      </c>
      <c r="E6" s="14"/>
      <c r="F6" s="14"/>
      <c r="G6" s="17">
        <f>H30</f>
      </c>
    </row>
    <row r="7" spans="1:2" x14ac:dyDescent="0.25">
      <c r="A7" s="14" t="s">
        <v>44</v>
      </c>
      <c r="B7" s="16">
        <f>IF(ISNUMBER(B5),ROUND(B5/30,2),"")</f>
      </c>
    </row>
    <row r="9" ht="42" customHeight="1" spans="1:10" x14ac:dyDescent="0.25">
      <c r="A9" s="10" t="s">
        <v>45</v>
      </c>
      <c r="B9" s="10" t="s">
        <v>20</v>
      </c>
      <c r="C9" s="10" t="s">
        <v>46</v>
      </c>
      <c r="D9" s="10" t="s">
        <v>47</v>
      </c>
      <c r="E9" s="10" t="s">
        <v>48</v>
      </c>
      <c r="F9" s="10" t="s">
        <v>49</v>
      </c>
      <c r="G9" s="10" t="s">
        <v>50</v>
      </c>
      <c r="H9" s="10" t="s">
        <v>51</v>
      </c>
      <c r="I9" s="10" t="s">
        <v>52</v>
      </c>
      <c r="J9" s="10" t="s">
        <v>22</v>
      </c>
    </row>
    <row r="10" spans="1:10" x14ac:dyDescent="0.25">
      <c r="A10" s="18">
        <v>46303</v>
      </c>
      <c r="B10" s="12">
        <f>IF(ISNUMBER(A10),INDEX(Listas!$A$2:$A$8,WEEKDAY(A10)),"")</f>
      </c>
      <c r="C10" s="12">
        <f>IF(ISNUMBER(A10),IFERROR("Feriado: "&amp;INDEX(Feriados!$C$6:$C$49,MATCH(A10,Feriados!$A$6:$A$49,0)),"Descanso semanal"),"")</f>
      </c>
      <c r="D10" s="19">
        <v>8</v>
      </c>
      <c r="E10" s="20" t="s">
        <v>53</v>
      </c>
      <c r="F10" s="18"/>
      <c r="G10" s="21">
        <f>IF(AND(ISNUMBER(A10),ISNUMBER($B$7)),$B$7,"")</f>
      </c>
      <c r="H10" s="21">
        <f>IF(OR(NOT(ISNUMBER(A10)),NOT(ISNUMBER($B$6))),"",IF(OR(E10="Sí",E10="Si"),0,ROUND(N(D10)*$B$6*2,2)))</f>
      </c>
      <c r="I10" s="21">
        <f>IF(G10="","",G10+H10)</f>
      </c>
      <c r="J10" s="12">
        <f>IF(NOT(ISNUMBER(A10)),"",IF(OR(E10="Sí",E10="Si"),IF(ISNUMBER(F10),"Descanso sustitutorio: sin sobretasa","Escribe la fecha del descanso sustitutorio"),"Labor + sobretasa del 100 %"))</f>
      </c>
    </row>
    <row r="11" spans="1:10" x14ac:dyDescent="0.25">
      <c r="A11" s="18">
        <v>46306</v>
      </c>
      <c r="B11" s="12">
        <f>IF(ISNUMBER(A11),INDEX(Listas!$A$2:$A$8,WEEKDAY(A11)),"")</f>
      </c>
      <c r="C11" s="12">
        <f>IF(ISNUMBER(A11),IFERROR("Feriado: "&amp;INDEX(Feriados!$C$6:$C$49,MATCH(A11,Feriados!$A$6:$A$49,0)),"Descanso semanal"),"")</f>
      </c>
      <c r="D11" s="19">
        <v>6</v>
      </c>
      <c r="E11" s="20" t="s">
        <v>53</v>
      </c>
      <c r="F11" s="18"/>
      <c r="G11" s="21">
        <f>IF(AND(ISNUMBER(A11),ISNUMBER($B$7)),$B$7,"")</f>
      </c>
      <c r="H11" s="21">
        <f>IF(OR(NOT(ISNUMBER(A11)),NOT(ISNUMBER($B$6))),"",IF(OR(E11="Sí",E11="Si"),0,ROUND(N(D11)*$B$6*2,2)))</f>
      </c>
      <c r="I11" s="21">
        <f>IF(G11="","",G11+H11)</f>
      </c>
      <c r="J11" s="12">
        <f>IF(NOT(ISNUMBER(A11)),"",IF(OR(E11="Sí",E11="Si"),IF(ISNUMBER(F11),"Descanso sustitutorio: sin sobretasa","Escribe la fecha del descanso sustitutorio"),"Labor + sobretasa del 100 %"))</f>
      </c>
    </row>
    <row r="12" spans="1:10" x14ac:dyDescent="0.25">
      <c r="A12" s="18">
        <v>46327</v>
      </c>
      <c r="B12" s="12">
        <f>IF(ISNUMBER(A12),INDEX(Listas!$A$2:$A$8,WEEKDAY(A12)),"")</f>
      </c>
      <c r="C12" s="12">
        <f>IF(ISNUMBER(A12),IFERROR("Feriado: "&amp;INDEX(Feriados!$C$6:$C$49,MATCH(A12,Feriados!$A$6:$A$49,0)),"Descanso semanal"),"")</f>
      </c>
      <c r="D12" s="19">
        <v>8</v>
      </c>
      <c r="E12" s="20" t="s">
        <v>54</v>
      </c>
      <c r="F12" s="18">
        <v>46330</v>
      </c>
      <c r="G12" s="21">
        <f>IF(AND(ISNUMBER(A12),ISNUMBER($B$7)),$B$7,"")</f>
      </c>
      <c r="H12" s="21">
        <f>IF(OR(NOT(ISNUMBER(A12)),NOT(ISNUMBER($B$6))),"",IF(OR(E12="Sí",E12="Si"),0,ROUND(N(D12)*$B$6*2,2)))</f>
      </c>
      <c r="I12" s="21">
        <f>IF(G12="","",G12+H12)</f>
      </c>
      <c r="J12" s="12">
        <f>IF(NOT(ISNUMBER(A12)),"",IF(OR(E12="Sí",E12="Si"),IF(ISNUMBER(F12),"Descanso sustitutorio: sin sobretasa","Escribe la fecha del descanso sustitutorio"),"Labor + sobretasa del 100 %"))</f>
      </c>
    </row>
    <row r="13" spans="1:10" x14ac:dyDescent="0.25">
      <c r="A13" s="11"/>
      <c r="B13" s="12">
        <f>IF(ISNUMBER(A13),INDEX(Listas!$A$2:$A$8,WEEKDAY(A13)),"")</f>
      </c>
      <c r="C13" s="12">
        <f>IF(ISNUMBER(A13),IFERROR("Feriado: "&amp;INDEX(Feriados!$C$6:$C$49,MATCH(A13,Feriados!$A$6:$A$49,0)),"Descanso semanal"),"")</f>
      </c>
      <c r="D13" s="22"/>
      <c r="E13" s="13"/>
      <c r="F13" s="11"/>
      <c r="G13" s="21">
        <f>IF(AND(ISNUMBER(A13),ISNUMBER($B$7)),$B$7,"")</f>
      </c>
      <c r="H13" s="21">
        <f>IF(OR(NOT(ISNUMBER(A13)),NOT(ISNUMBER($B$6))),"",IF(OR(E13="Sí",E13="Si"),0,ROUND(N(D13)*$B$6*2,2)))</f>
      </c>
      <c r="I13" s="21">
        <f>IF(G13="","",G13+H13)</f>
      </c>
      <c r="J13" s="12">
        <f>IF(NOT(ISNUMBER(A13)),"",IF(OR(E13="Sí",E13="Si"),IF(ISNUMBER(F13),"Descanso sustitutorio: sin sobretasa","Escribe la fecha del descanso sustitutorio"),"Labor + sobretasa del 100 %"))</f>
      </c>
    </row>
    <row r="14" spans="1:10" x14ac:dyDescent="0.25">
      <c r="A14" s="11"/>
      <c r="B14" s="12">
        <f>IF(ISNUMBER(A14),INDEX(Listas!$A$2:$A$8,WEEKDAY(A14)),"")</f>
      </c>
      <c r="C14" s="12">
        <f>IF(ISNUMBER(A14),IFERROR("Feriado: "&amp;INDEX(Feriados!$C$6:$C$49,MATCH(A14,Feriados!$A$6:$A$49,0)),"Descanso semanal"),"")</f>
      </c>
      <c r="D14" s="22"/>
      <c r="E14" s="13"/>
      <c r="F14" s="11"/>
      <c r="G14" s="21">
        <f>IF(AND(ISNUMBER(A14),ISNUMBER($B$7)),$B$7,"")</f>
      </c>
      <c r="H14" s="21">
        <f>IF(OR(NOT(ISNUMBER(A14)),NOT(ISNUMBER($B$6))),"",IF(OR(E14="Sí",E14="Si"),0,ROUND(N(D14)*$B$6*2,2)))</f>
      </c>
      <c r="I14" s="21">
        <f>IF(G14="","",G14+H14)</f>
      </c>
      <c r="J14" s="12">
        <f>IF(NOT(ISNUMBER(A14)),"",IF(OR(E14="Sí",E14="Si"),IF(ISNUMBER(F14),"Descanso sustitutorio: sin sobretasa","Escribe la fecha del descanso sustitutorio"),"Labor + sobretasa del 100 %"))</f>
      </c>
    </row>
    <row r="15" spans="1:10" x14ac:dyDescent="0.25">
      <c r="A15" s="11"/>
      <c r="B15" s="12">
        <f>IF(ISNUMBER(A15),INDEX(Listas!$A$2:$A$8,WEEKDAY(A15)),"")</f>
      </c>
      <c r="C15" s="12">
        <f>IF(ISNUMBER(A15),IFERROR("Feriado: "&amp;INDEX(Feriados!$C$6:$C$49,MATCH(A15,Feriados!$A$6:$A$49,0)),"Descanso semanal"),"")</f>
      </c>
      <c r="D15" s="22"/>
      <c r="E15" s="13"/>
      <c r="F15" s="11"/>
      <c r="G15" s="21">
        <f>IF(AND(ISNUMBER(A15),ISNUMBER($B$7)),$B$7,"")</f>
      </c>
      <c r="H15" s="21">
        <f>IF(OR(NOT(ISNUMBER(A15)),NOT(ISNUMBER($B$6))),"",IF(OR(E15="Sí",E15="Si"),0,ROUND(N(D15)*$B$6*2,2)))</f>
      </c>
      <c r="I15" s="21">
        <f>IF(G15="","",G15+H15)</f>
      </c>
      <c r="J15" s="12">
        <f>IF(NOT(ISNUMBER(A15)),"",IF(OR(E15="Sí",E15="Si"),IF(ISNUMBER(F15),"Descanso sustitutorio: sin sobretasa","Escribe la fecha del descanso sustitutorio"),"Labor + sobretasa del 100 %"))</f>
      </c>
    </row>
    <row r="16" spans="1:10" x14ac:dyDescent="0.25">
      <c r="A16" s="11"/>
      <c r="B16" s="12">
        <f>IF(ISNUMBER(A16),INDEX(Listas!$A$2:$A$8,WEEKDAY(A16)),"")</f>
      </c>
      <c r="C16" s="12">
        <f>IF(ISNUMBER(A16),IFERROR("Feriado: "&amp;INDEX(Feriados!$C$6:$C$49,MATCH(A16,Feriados!$A$6:$A$49,0)),"Descanso semanal"),"")</f>
      </c>
      <c r="D16" s="22"/>
      <c r="E16" s="13"/>
      <c r="F16" s="11"/>
      <c r="G16" s="21">
        <f>IF(AND(ISNUMBER(A16),ISNUMBER($B$7)),$B$7,"")</f>
      </c>
      <c r="H16" s="21">
        <f>IF(OR(NOT(ISNUMBER(A16)),NOT(ISNUMBER($B$6))),"",IF(OR(E16="Sí",E16="Si"),0,ROUND(N(D16)*$B$6*2,2)))</f>
      </c>
      <c r="I16" s="21">
        <f>IF(G16="","",G16+H16)</f>
      </c>
      <c r="J16" s="12">
        <f>IF(NOT(ISNUMBER(A16)),"",IF(OR(E16="Sí",E16="Si"),IF(ISNUMBER(F16),"Descanso sustitutorio: sin sobretasa","Escribe la fecha del descanso sustitutorio"),"Labor + sobretasa del 100 %"))</f>
      </c>
    </row>
    <row r="17" spans="1:10" x14ac:dyDescent="0.25">
      <c r="A17" s="11"/>
      <c r="B17" s="12">
        <f>IF(ISNUMBER(A17),INDEX(Listas!$A$2:$A$8,WEEKDAY(A17)),"")</f>
      </c>
      <c r="C17" s="12">
        <f>IF(ISNUMBER(A17),IFERROR("Feriado: "&amp;INDEX(Feriados!$C$6:$C$49,MATCH(A17,Feriados!$A$6:$A$49,0)),"Descanso semanal"),"")</f>
      </c>
      <c r="D17" s="22"/>
      <c r="E17" s="13"/>
      <c r="F17" s="11"/>
      <c r="G17" s="21">
        <f>IF(AND(ISNUMBER(A17),ISNUMBER($B$7)),$B$7,"")</f>
      </c>
      <c r="H17" s="21">
        <f>IF(OR(NOT(ISNUMBER(A17)),NOT(ISNUMBER($B$6))),"",IF(OR(E17="Sí",E17="Si"),0,ROUND(N(D17)*$B$6*2,2)))</f>
      </c>
      <c r="I17" s="21">
        <f>IF(G17="","",G17+H17)</f>
      </c>
      <c r="J17" s="12">
        <f>IF(NOT(ISNUMBER(A17)),"",IF(OR(E17="Sí",E17="Si"),IF(ISNUMBER(F17),"Descanso sustitutorio: sin sobretasa","Escribe la fecha del descanso sustitutorio"),"Labor + sobretasa del 100 %"))</f>
      </c>
    </row>
    <row r="18" spans="1:10" x14ac:dyDescent="0.25">
      <c r="A18" s="11"/>
      <c r="B18" s="12">
        <f>IF(ISNUMBER(A18),INDEX(Listas!$A$2:$A$8,WEEKDAY(A18)),"")</f>
      </c>
      <c r="C18" s="12">
        <f>IF(ISNUMBER(A18),IFERROR("Feriado: "&amp;INDEX(Feriados!$C$6:$C$49,MATCH(A18,Feriados!$A$6:$A$49,0)),"Descanso semanal"),"")</f>
      </c>
      <c r="D18" s="22"/>
      <c r="E18" s="13"/>
      <c r="F18" s="11"/>
      <c r="G18" s="21">
        <f>IF(AND(ISNUMBER(A18),ISNUMBER($B$7)),$B$7,"")</f>
      </c>
      <c r="H18" s="21">
        <f>IF(OR(NOT(ISNUMBER(A18)),NOT(ISNUMBER($B$6))),"",IF(OR(E18="Sí",E18="Si"),0,ROUND(N(D18)*$B$6*2,2)))</f>
      </c>
      <c r="I18" s="21">
        <f>IF(G18="","",G18+H18)</f>
      </c>
      <c r="J18" s="12">
        <f>IF(NOT(ISNUMBER(A18)),"",IF(OR(E18="Sí",E18="Si"),IF(ISNUMBER(F18),"Descanso sustitutorio: sin sobretasa","Escribe la fecha del descanso sustitutorio"),"Labor + sobretasa del 100 %"))</f>
      </c>
    </row>
    <row r="19" spans="1:10" x14ac:dyDescent="0.25">
      <c r="A19" s="11"/>
      <c r="B19" s="12">
        <f>IF(ISNUMBER(A19),INDEX(Listas!$A$2:$A$8,WEEKDAY(A19)),"")</f>
      </c>
      <c r="C19" s="12">
        <f>IF(ISNUMBER(A19),IFERROR("Feriado: "&amp;INDEX(Feriados!$C$6:$C$49,MATCH(A19,Feriados!$A$6:$A$49,0)),"Descanso semanal"),"")</f>
      </c>
      <c r="D19" s="22"/>
      <c r="E19" s="13"/>
      <c r="F19" s="11"/>
      <c r="G19" s="21">
        <f>IF(AND(ISNUMBER(A19),ISNUMBER($B$7)),$B$7,"")</f>
      </c>
      <c r="H19" s="21">
        <f>IF(OR(NOT(ISNUMBER(A19)),NOT(ISNUMBER($B$6))),"",IF(OR(E19="Sí",E19="Si"),0,ROUND(N(D19)*$B$6*2,2)))</f>
      </c>
      <c r="I19" s="21">
        <f>IF(G19="","",G19+H19)</f>
      </c>
      <c r="J19" s="12">
        <f>IF(NOT(ISNUMBER(A19)),"",IF(OR(E19="Sí",E19="Si"),IF(ISNUMBER(F19),"Descanso sustitutorio: sin sobretasa","Escribe la fecha del descanso sustitutorio"),"Labor + sobretasa del 100 %"))</f>
      </c>
    </row>
    <row r="20" spans="1:10" x14ac:dyDescent="0.25">
      <c r="A20" s="11"/>
      <c r="B20" s="12">
        <f>IF(ISNUMBER(A20),INDEX(Listas!$A$2:$A$8,WEEKDAY(A20)),"")</f>
      </c>
      <c r="C20" s="12">
        <f>IF(ISNUMBER(A20),IFERROR("Feriado: "&amp;INDEX(Feriados!$C$6:$C$49,MATCH(A20,Feriados!$A$6:$A$49,0)),"Descanso semanal"),"")</f>
      </c>
      <c r="D20" s="22"/>
      <c r="E20" s="13"/>
      <c r="F20" s="11"/>
      <c r="G20" s="21">
        <f>IF(AND(ISNUMBER(A20),ISNUMBER($B$7)),$B$7,"")</f>
      </c>
      <c r="H20" s="21">
        <f>IF(OR(NOT(ISNUMBER(A20)),NOT(ISNUMBER($B$6))),"",IF(OR(E20="Sí",E20="Si"),0,ROUND(N(D20)*$B$6*2,2)))</f>
      </c>
      <c r="I20" s="21">
        <f>IF(G20="","",G20+H20)</f>
      </c>
      <c r="J20" s="12">
        <f>IF(NOT(ISNUMBER(A20)),"",IF(OR(E20="Sí",E20="Si"),IF(ISNUMBER(F20),"Descanso sustitutorio: sin sobretasa","Escribe la fecha del descanso sustitutorio"),"Labor + sobretasa del 100 %"))</f>
      </c>
    </row>
    <row r="21" spans="1:10" x14ac:dyDescent="0.25">
      <c r="A21" s="11"/>
      <c r="B21" s="12">
        <f>IF(ISNUMBER(A21),INDEX(Listas!$A$2:$A$8,WEEKDAY(A21)),"")</f>
      </c>
      <c r="C21" s="12">
        <f>IF(ISNUMBER(A21),IFERROR("Feriado: "&amp;INDEX(Feriados!$C$6:$C$49,MATCH(A21,Feriados!$A$6:$A$49,0)),"Descanso semanal"),"")</f>
      </c>
      <c r="D21" s="22"/>
      <c r="E21" s="13"/>
      <c r="F21" s="11"/>
      <c r="G21" s="21">
        <f>IF(AND(ISNUMBER(A21),ISNUMBER($B$7)),$B$7,"")</f>
      </c>
      <c r="H21" s="21">
        <f>IF(OR(NOT(ISNUMBER(A21)),NOT(ISNUMBER($B$6))),"",IF(OR(E21="Sí",E21="Si"),0,ROUND(N(D21)*$B$6*2,2)))</f>
      </c>
      <c r="I21" s="21">
        <f>IF(G21="","",G21+H21)</f>
      </c>
      <c r="J21" s="12">
        <f>IF(NOT(ISNUMBER(A21)),"",IF(OR(E21="Sí",E21="Si"),IF(ISNUMBER(F21),"Descanso sustitutorio: sin sobretasa","Escribe la fecha del descanso sustitutorio"),"Labor + sobretasa del 100 %"))</f>
      </c>
    </row>
    <row r="22" spans="1:10" x14ac:dyDescent="0.25">
      <c r="A22" s="11"/>
      <c r="B22" s="12">
        <f>IF(ISNUMBER(A22),INDEX(Listas!$A$2:$A$8,WEEKDAY(A22)),"")</f>
      </c>
      <c r="C22" s="12">
        <f>IF(ISNUMBER(A22),IFERROR("Feriado: "&amp;INDEX(Feriados!$C$6:$C$49,MATCH(A22,Feriados!$A$6:$A$49,0)),"Descanso semanal"),"")</f>
      </c>
      <c r="D22" s="22"/>
      <c r="E22" s="13"/>
      <c r="F22" s="11"/>
      <c r="G22" s="21">
        <f>IF(AND(ISNUMBER(A22),ISNUMBER($B$7)),$B$7,"")</f>
      </c>
      <c r="H22" s="21">
        <f>IF(OR(NOT(ISNUMBER(A22)),NOT(ISNUMBER($B$6))),"",IF(OR(E22="Sí",E22="Si"),0,ROUND(N(D22)*$B$6*2,2)))</f>
      </c>
      <c r="I22" s="21">
        <f>IF(G22="","",G22+H22)</f>
      </c>
      <c r="J22" s="12">
        <f>IF(NOT(ISNUMBER(A22)),"",IF(OR(E22="Sí",E22="Si"),IF(ISNUMBER(F22),"Descanso sustitutorio: sin sobretasa","Escribe la fecha del descanso sustitutorio"),"Labor + sobretasa del 100 %"))</f>
      </c>
    </row>
    <row r="23" spans="1:10" x14ac:dyDescent="0.25">
      <c r="A23" s="11"/>
      <c r="B23" s="12">
        <f>IF(ISNUMBER(A23),INDEX(Listas!$A$2:$A$8,WEEKDAY(A23)),"")</f>
      </c>
      <c r="C23" s="12">
        <f>IF(ISNUMBER(A23),IFERROR("Feriado: "&amp;INDEX(Feriados!$C$6:$C$49,MATCH(A23,Feriados!$A$6:$A$49,0)),"Descanso semanal"),"")</f>
      </c>
      <c r="D23" s="22"/>
      <c r="E23" s="13"/>
      <c r="F23" s="11"/>
      <c r="G23" s="21">
        <f>IF(AND(ISNUMBER(A23),ISNUMBER($B$7)),$B$7,"")</f>
      </c>
      <c r="H23" s="21">
        <f>IF(OR(NOT(ISNUMBER(A23)),NOT(ISNUMBER($B$6))),"",IF(OR(E23="Sí",E23="Si"),0,ROUND(N(D23)*$B$6*2,2)))</f>
      </c>
      <c r="I23" s="21">
        <f>IF(G23="","",G23+H23)</f>
      </c>
      <c r="J23" s="12">
        <f>IF(NOT(ISNUMBER(A23)),"",IF(OR(E23="Sí",E23="Si"),IF(ISNUMBER(F23),"Descanso sustitutorio: sin sobretasa","Escribe la fecha del descanso sustitutorio"),"Labor + sobretasa del 100 %"))</f>
      </c>
    </row>
    <row r="24" spans="1:10" x14ac:dyDescent="0.25">
      <c r="A24" s="11"/>
      <c r="B24" s="12">
        <f>IF(ISNUMBER(A24),INDEX(Listas!$A$2:$A$8,WEEKDAY(A24)),"")</f>
      </c>
      <c r="C24" s="12">
        <f>IF(ISNUMBER(A24),IFERROR("Feriado: "&amp;INDEX(Feriados!$C$6:$C$49,MATCH(A24,Feriados!$A$6:$A$49,0)),"Descanso semanal"),"")</f>
      </c>
      <c r="D24" s="22"/>
      <c r="E24" s="13"/>
      <c r="F24" s="11"/>
      <c r="G24" s="21">
        <f>IF(AND(ISNUMBER(A24),ISNUMBER($B$7)),$B$7,"")</f>
      </c>
      <c r="H24" s="21">
        <f>IF(OR(NOT(ISNUMBER(A24)),NOT(ISNUMBER($B$6))),"",IF(OR(E24="Sí",E24="Si"),0,ROUND(N(D24)*$B$6*2,2)))</f>
      </c>
      <c r="I24" s="21">
        <f>IF(G24="","",G24+H24)</f>
      </c>
      <c r="J24" s="12">
        <f>IF(NOT(ISNUMBER(A24)),"",IF(OR(E24="Sí",E24="Si"),IF(ISNUMBER(F24),"Descanso sustitutorio: sin sobretasa","Escribe la fecha del descanso sustitutorio"),"Labor + sobretasa del 100 %"))</f>
      </c>
    </row>
    <row r="25" spans="1:10" x14ac:dyDescent="0.25">
      <c r="A25" s="11"/>
      <c r="B25" s="12">
        <f>IF(ISNUMBER(A25),INDEX(Listas!$A$2:$A$8,WEEKDAY(A25)),"")</f>
      </c>
      <c r="C25" s="12">
        <f>IF(ISNUMBER(A25),IFERROR("Feriado: "&amp;INDEX(Feriados!$C$6:$C$49,MATCH(A25,Feriados!$A$6:$A$49,0)),"Descanso semanal"),"")</f>
      </c>
      <c r="D25" s="22"/>
      <c r="E25" s="13"/>
      <c r="F25" s="11"/>
      <c r="G25" s="21">
        <f>IF(AND(ISNUMBER(A25),ISNUMBER($B$7)),$B$7,"")</f>
      </c>
      <c r="H25" s="21">
        <f>IF(OR(NOT(ISNUMBER(A25)),NOT(ISNUMBER($B$6))),"",IF(OR(E25="Sí",E25="Si"),0,ROUND(N(D25)*$B$6*2,2)))</f>
      </c>
      <c r="I25" s="21">
        <f>IF(G25="","",G25+H25)</f>
      </c>
      <c r="J25" s="12">
        <f>IF(NOT(ISNUMBER(A25)),"",IF(OR(E25="Sí",E25="Si"),IF(ISNUMBER(F25),"Descanso sustitutorio: sin sobretasa","Escribe la fecha del descanso sustitutorio"),"Labor + sobretasa del 100 %"))</f>
      </c>
    </row>
    <row r="26" spans="1:10" x14ac:dyDescent="0.25">
      <c r="A26" s="11"/>
      <c r="B26" s="12">
        <f>IF(ISNUMBER(A26),INDEX(Listas!$A$2:$A$8,WEEKDAY(A26)),"")</f>
      </c>
      <c r="C26" s="12">
        <f>IF(ISNUMBER(A26),IFERROR("Feriado: "&amp;INDEX(Feriados!$C$6:$C$49,MATCH(A26,Feriados!$A$6:$A$49,0)),"Descanso semanal"),"")</f>
      </c>
      <c r="D26" s="22"/>
      <c r="E26" s="13"/>
      <c r="F26" s="11"/>
      <c r="G26" s="21">
        <f>IF(AND(ISNUMBER(A26),ISNUMBER($B$7)),$B$7,"")</f>
      </c>
      <c r="H26" s="21">
        <f>IF(OR(NOT(ISNUMBER(A26)),NOT(ISNUMBER($B$6))),"",IF(OR(E26="Sí",E26="Si"),0,ROUND(N(D26)*$B$6*2,2)))</f>
      </c>
      <c r="I26" s="21">
        <f>IF(G26="","",G26+H26)</f>
      </c>
      <c r="J26" s="12">
        <f>IF(NOT(ISNUMBER(A26)),"",IF(OR(E26="Sí",E26="Si"),IF(ISNUMBER(F26),"Descanso sustitutorio: sin sobretasa","Escribe la fecha del descanso sustitutorio"),"Labor + sobretasa del 100 %"))</f>
      </c>
    </row>
    <row r="27" spans="1:10" x14ac:dyDescent="0.25">
      <c r="A27" s="11"/>
      <c r="B27" s="12">
        <f>IF(ISNUMBER(A27),INDEX(Listas!$A$2:$A$8,WEEKDAY(A27)),"")</f>
      </c>
      <c r="C27" s="12">
        <f>IF(ISNUMBER(A27),IFERROR("Feriado: "&amp;INDEX(Feriados!$C$6:$C$49,MATCH(A27,Feriados!$A$6:$A$49,0)),"Descanso semanal"),"")</f>
      </c>
      <c r="D27" s="22"/>
      <c r="E27" s="13"/>
      <c r="F27" s="11"/>
      <c r="G27" s="21">
        <f>IF(AND(ISNUMBER(A27),ISNUMBER($B$7)),$B$7,"")</f>
      </c>
      <c r="H27" s="21">
        <f>IF(OR(NOT(ISNUMBER(A27)),NOT(ISNUMBER($B$6))),"",IF(OR(E27="Sí",E27="Si"),0,ROUND(N(D27)*$B$6*2,2)))</f>
      </c>
      <c r="I27" s="21">
        <f>IF(G27="","",G27+H27)</f>
      </c>
      <c r="J27" s="12">
        <f>IF(NOT(ISNUMBER(A27)),"",IF(OR(E27="Sí",E27="Si"),IF(ISNUMBER(F27),"Descanso sustitutorio: sin sobretasa","Escribe la fecha del descanso sustitutorio"),"Labor + sobretasa del 100 %"))</f>
      </c>
    </row>
    <row r="28" spans="1:10" x14ac:dyDescent="0.25">
      <c r="A28" s="11"/>
      <c r="B28" s="12">
        <f>IF(ISNUMBER(A28),INDEX(Listas!$A$2:$A$8,WEEKDAY(A28)),"")</f>
      </c>
      <c r="C28" s="12">
        <f>IF(ISNUMBER(A28),IFERROR("Feriado: "&amp;INDEX(Feriados!$C$6:$C$49,MATCH(A28,Feriados!$A$6:$A$49,0)),"Descanso semanal"),"")</f>
      </c>
      <c r="D28" s="22"/>
      <c r="E28" s="13"/>
      <c r="F28" s="11"/>
      <c r="G28" s="21">
        <f>IF(AND(ISNUMBER(A28),ISNUMBER($B$7)),$B$7,"")</f>
      </c>
      <c r="H28" s="21">
        <f>IF(OR(NOT(ISNUMBER(A28)),NOT(ISNUMBER($B$6))),"",IF(OR(E28="Sí",E28="Si"),0,ROUND(N(D28)*$B$6*2,2)))</f>
      </c>
      <c r="I28" s="21">
        <f>IF(G28="","",G28+H28)</f>
      </c>
      <c r="J28" s="12">
        <f>IF(NOT(ISNUMBER(A28)),"",IF(OR(E28="Sí",E28="Si"),IF(ISNUMBER(F28),"Descanso sustitutorio: sin sobretasa","Escribe la fecha del descanso sustitutorio"),"Labor + sobretasa del 100 %"))</f>
      </c>
    </row>
    <row r="29" spans="1:10" x14ac:dyDescent="0.25">
      <c r="A29" s="11"/>
      <c r="B29" s="12">
        <f>IF(ISNUMBER(A29),INDEX(Listas!$A$2:$A$8,WEEKDAY(A29)),"")</f>
      </c>
      <c r="C29" s="12">
        <f>IF(ISNUMBER(A29),IFERROR("Feriado: "&amp;INDEX(Feriados!$C$6:$C$49,MATCH(A29,Feriados!$A$6:$A$49,0)),"Descanso semanal"),"")</f>
      </c>
      <c r="D29" s="22"/>
      <c r="E29" s="13"/>
      <c r="F29" s="11"/>
      <c r="G29" s="21">
        <f>IF(AND(ISNUMBER(A29),ISNUMBER($B$7)),$B$7,"")</f>
      </c>
      <c r="H29" s="21">
        <f>IF(OR(NOT(ISNUMBER(A29)),NOT(ISNUMBER($B$6))),"",IF(OR(E29="Sí",E29="Si"),0,ROUND(N(D29)*$B$6*2,2)))</f>
      </c>
      <c r="I29" s="21">
        <f>IF(G29="","",G29+H29)</f>
      </c>
      <c r="J29" s="12">
        <f>IF(NOT(ISNUMBER(A29)),"",IF(OR(E29="Sí",E29="Si"),IF(ISNUMBER(F29),"Descanso sustitutorio: sin sobretasa","Escribe la fecha del descanso sustitutorio"),"Labor + sobretasa del 100 %"))</f>
      </c>
    </row>
    <row r="30" spans="7:8" x14ac:dyDescent="0.25">
      <c r="G30" s="23" t="s">
        <v>55</v>
      </c>
      <c r="H30" s="24">
        <f>SUM(H10:H29)</f>
      </c>
    </row>
    <row r="32" spans="1:1" x14ac:dyDescent="0.25">
      <c r="A32" s="6" t="s">
        <v>13</v>
      </c>
    </row>
    <row r="33" spans="1:1" x14ac:dyDescent="0.25">
      <c r="A33" s="7" t="s">
        <v>14</v>
      </c>
    </row>
    <row r="34" spans="1:1" x14ac:dyDescent="0.25">
      <c r="A34" s="8" t="s">
        <v>15</v>
      </c>
    </row>
    <row r="35" spans="1:1" x14ac:dyDescent="0.25">
      <c r="A35" s="7" t="s">
        <v>16</v>
      </c>
    </row>
  </sheetData>
  <mergeCells count="4">
    <mergeCell ref="A1:J1"/>
    <mergeCell ref="A2:J2"/>
    <mergeCell ref="A3:J3"/>
    <mergeCell ref="D6:F6"/>
  </mergeCells>
  <conditionalFormatting sqref="A10:C29">
    <cfRule type="expression" dxfId="0" priority="1">
      <formula>LEFT($C10,7)="Feriado"</formula>
    </cfRule>
  </conditionalFormatting>
  <dataValidations count="1">
    <dataValidation type="list" allowBlank="1" showErrorMessage="1" error="Escribe Sí o No." sqref="E10:E29">
      <formula1>"Sí,No"</formula1>
    </dataValidation>
  </dataValidations>
  <hyperlinks>
    <hyperlink ref="A34" r:id="rId1"/>
  </hyperlinks>
  <pageSetup paperSize="9" orientation="landscape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sheetData>
    <row r="1" spans="1:4" x14ac:dyDescent="0.25">
      <c r="A1" t="s">
        <v>20</v>
      </c>
      <c r="B1" t="s">
        <v>56</v>
      </c>
      <c r="C1" t="s">
        <v>57</v>
      </c>
      <c r="D1" t="s">
        <v>58</v>
      </c>
    </row>
    <row r="2" spans="1:4" x14ac:dyDescent="0.25">
      <c r="A2" t="s">
        <v>59</v>
      </c>
      <c r="B2" t="s">
        <v>60</v>
      </c>
      <c r="C2" s="25">
        <v>46023</v>
      </c>
      <c r="D2" t="s">
        <v>61</v>
      </c>
    </row>
    <row r="3" spans="1:4" x14ac:dyDescent="0.25">
      <c r="A3" t="s">
        <v>62</v>
      </c>
      <c r="B3" t="s">
        <v>63</v>
      </c>
      <c r="C3" s="25">
        <v>46054</v>
      </c>
      <c r="D3" t="s">
        <v>64</v>
      </c>
    </row>
    <row r="4" spans="1:4" x14ac:dyDescent="0.25">
      <c r="A4" t="s">
        <v>65</v>
      </c>
      <c r="B4" t="s">
        <v>66</v>
      </c>
      <c r="C4" s="25">
        <v>46082</v>
      </c>
      <c r="D4" t="s">
        <v>67</v>
      </c>
    </row>
    <row r="5" spans="1:4" x14ac:dyDescent="0.25">
      <c r="A5" t="s">
        <v>68</v>
      </c>
      <c r="B5" t="s">
        <v>69</v>
      </c>
      <c r="C5" s="25">
        <v>46113</v>
      </c>
      <c r="D5" t="s">
        <v>70</v>
      </c>
    </row>
    <row r="6" spans="1:4" x14ac:dyDescent="0.25">
      <c r="A6" t="s">
        <v>71</v>
      </c>
      <c r="B6" t="s">
        <v>72</v>
      </c>
      <c r="C6" s="25">
        <v>46143</v>
      </c>
      <c r="D6" t="s">
        <v>73</v>
      </c>
    </row>
    <row r="7" spans="1:4" x14ac:dyDescent="0.25">
      <c r="A7" t="s">
        <v>74</v>
      </c>
      <c r="B7" t="s">
        <v>75</v>
      </c>
      <c r="C7" s="25">
        <v>46174</v>
      </c>
      <c r="D7" t="s">
        <v>76</v>
      </c>
    </row>
    <row r="8" spans="1:4" x14ac:dyDescent="0.25">
      <c r="A8" t="s">
        <v>77</v>
      </c>
      <c r="B8" t="s">
        <v>78</v>
      </c>
      <c r="C8" s="25">
        <v>46204</v>
      </c>
      <c r="D8" t="s">
        <v>79</v>
      </c>
    </row>
    <row r="9" spans="3:4" x14ac:dyDescent="0.25">
      <c r="C9" s="25">
        <v>46235</v>
      </c>
      <c r="D9" t="s">
        <v>80</v>
      </c>
    </row>
    <row r="10" spans="3:4" x14ac:dyDescent="0.25">
      <c r="C10" s="25">
        <v>46266</v>
      </c>
      <c r="D10" t="s">
        <v>81</v>
      </c>
    </row>
    <row r="11" spans="3:4" x14ac:dyDescent="0.25">
      <c r="C11" s="25">
        <v>46296</v>
      </c>
      <c r="D11" t="s">
        <v>82</v>
      </c>
    </row>
    <row r="12" spans="3:4" x14ac:dyDescent="0.25">
      <c r="C12" s="25">
        <v>46327</v>
      </c>
      <c r="D12" t="s">
        <v>83</v>
      </c>
    </row>
    <row r="13" spans="3:4" x14ac:dyDescent="0.25">
      <c r="C13" s="25">
        <v>46357</v>
      </c>
      <c r="D13" t="s">
        <v>84</v>
      </c>
    </row>
    <row r="14" spans="3:3" x14ac:dyDescent="0.25">
      <c r="C14" s="25">
        <v>46388</v>
      </c>
    </row>
    <row r="15" spans="3:3" x14ac:dyDescent="0.25">
      <c r="C15" s="25">
        <v>46419</v>
      </c>
    </row>
    <row r="16" spans="3:3" x14ac:dyDescent="0.25">
      <c r="C16" s="25">
        <v>46447</v>
      </c>
    </row>
    <row r="17" spans="3:3" x14ac:dyDescent="0.25">
      <c r="C17" s="25">
        <v>46478</v>
      </c>
    </row>
    <row r="18" spans="3:3" x14ac:dyDescent="0.25">
      <c r="C18" s="25">
        <v>46508</v>
      </c>
    </row>
    <row r="19" spans="3:3" x14ac:dyDescent="0.25">
      <c r="C19" s="25">
        <v>46539</v>
      </c>
    </row>
    <row r="20" spans="3:3" x14ac:dyDescent="0.25">
      <c r="C20" s="25">
        <v>46569</v>
      </c>
    </row>
    <row r="21" spans="3:3" x14ac:dyDescent="0.25">
      <c r="C21" s="25">
        <v>46600</v>
      </c>
    </row>
    <row r="22" spans="3:3" x14ac:dyDescent="0.25">
      <c r="C22" s="25">
        <v>46631</v>
      </c>
    </row>
    <row r="23" spans="3:3" x14ac:dyDescent="0.25">
      <c r="C23" s="25">
        <v>46661</v>
      </c>
    </row>
    <row r="24" spans="3:3" x14ac:dyDescent="0.25">
      <c r="C24" s="25">
        <v>46692</v>
      </c>
    </row>
    <row r="25" spans="3:3" x14ac:dyDescent="0.25">
      <c r="C25" s="25">
        <v>46722</v>
      </c>
    </row>
    <row r="26" spans="3:3" x14ac:dyDescent="0.25">
      <c r="C26" s="25">
        <v>46753</v>
      </c>
    </row>
    <row r="27" spans="3:3" x14ac:dyDescent="0.25">
      <c r="C27" s="25">
        <v>46784</v>
      </c>
    </row>
    <row r="28" spans="3:3" x14ac:dyDescent="0.25">
      <c r="C28" s="25">
        <v>46813</v>
      </c>
    </row>
    <row r="29" spans="3:3" x14ac:dyDescent="0.25">
      <c r="C29" s="25">
        <v>46844</v>
      </c>
    </row>
    <row r="30" spans="3:3" x14ac:dyDescent="0.25">
      <c r="C30" s="25">
        <v>46874</v>
      </c>
    </row>
    <row r="31" spans="3:3" x14ac:dyDescent="0.25">
      <c r="C31" s="25">
        <v>46905</v>
      </c>
    </row>
    <row r="32" spans="3:3" x14ac:dyDescent="0.25">
      <c r="C32" s="25">
        <v>46935</v>
      </c>
    </row>
    <row r="33" spans="3:3" x14ac:dyDescent="0.25">
      <c r="C33" s="25">
        <v>46966</v>
      </c>
    </row>
    <row r="34" spans="3:3" x14ac:dyDescent="0.25">
      <c r="C34" s="25">
        <v>46997</v>
      </c>
    </row>
    <row r="35" spans="3:3" x14ac:dyDescent="0.25">
      <c r="C35" s="25">
        <v>47027</v>
      </c>
    </row>
    <row r="36" spans="3:3" x14ac:dyDescent="0.25">
      <c r="C36" s="25">
        <v>47058</v>
      </c>
    </row>
    <row r="37" spans="3:3" x14ac:dyDescent="0.25">
      <c r="C37" s="25">
        <v>47088</v>
      </c>
    </row>
    <row r="38" spans="3:3" x14ac:dyDescent="0.25">
      <c r="C38" s="25">
        <v>47119</v>
      </c>
    </row>
    <row r="39" spans="3:3" x14ac:dyDescent="0.25">
      <c r="C39" s="25">
        <v>47150</v>
      </c>
    </row>
    <row r="40" spans="3:3" x14ac:dyDescent="0.25">
      <c r="C40" s="25">
        <v>47178</v>
      </c>
    </row>
    <row r="41" spans="3:3" x14ac:dyDescent="0.25">
      <c r="C41" s="25">
        <v>47209</v>
      </c>
    </row>
    <row r="42" spans="3:3" x14ac:dyDescent="0.25">
      <c r="C42" s="25">
        <v>47239</v>
      </c>
    </row>
    <row r="43" spans="3:3" x14ac:dyDescent="0.25">
      <c r="C43" s="25">
        <v>47270</v>
      </c>
    </row>
    <row r="44" spans="3:3" x14ac:dyDescent="0.25">
      <c r="C44" s="25">
        <v>47300</v>
      </c>
    </row>
    <row r="45" spans="3:3" x14ac:dyDescent="0.25">
      <c r="C45" s="25">
        <v>47331</v>
      </c>
    </row>
    <row r="46" spans="3:3" x14ac:dyDescent="0.25">
      <c r="C46" s="25">
        <v>47362</v>
      </c>
    </row>
    <row r="47" spans="3:3" x14ac:dyDescent="0.25">
      <c r="C47" s="25">
        <v>47392</v>
      </c>
    </row>
    <row r="48" spans="3:3" x14ac:dyDescent="0.25">
      <c r="C48" s="25">
        <v>47423</v>
      </c>
    </row>
    <row r="49" spans="3:3" x14ac:dyDescent="0.25">
      <c r="C49" s="25">
        <v>47453</v>
      </c>
    </row>
    <row r="50" spans="3:3" x14ac:dyDescent="0.25">
      <c r="C50" s="25">
        <v>47484</v>
      </c>
    </row>
    <row r="51" spans="3:3" x14ac:dyDescent="0.25">
      <c r="C51" s="25">
        <v>47515</v>
      </c>
    </row>
    <row r="52" spans="3:3" x14ac:dyDescent="0.25">
      <c r="C52" s="25">
        <v>47543</v>
      </c>
    </row>
    <row r="53" spans="3:3" x14ac:dyDescent="0.25">
      <c r="C53" s="25">
        <v>47574</v>
      </c>
    </row>
    <row r="54" spans="3:3" x14ac:dyDescent="0.25">
      <c r="C54" s="25">
        <v>47604</v>
      </c>
    </row>
    <row r="55" spans="3:3" x14ac:dyDescent="0.25">
      <c r="C55" s="25">
        <v>47635</v>
      </c>
    </row>
    <row r="56" spans="3:3" x14ac:dyDescent="0.25">
      <c r="C56" s="25">
        <v>47665</v>
      </c>
    </row>
    <row r="57" spans="3:3" x14ac:dyDescent="0.25">
      <c r="C57" s="25">
        <v>47696</v>
      </c>
    </row>
    <row r="58" spans="3:3" x14ac:dyDescent="0.25">
      <c r="C58" s="25">
        <v>47727</v>
      </c>
    </row>
    <row r="59" spans="3:3" x14ac:dyDescent="0.25">
      <c r="C59" s="25">
        <v>47757</v>
      </c>
    </row>
    <row r="60" spans="3:3" x14ac:dyDescent="0.25">
      <c r="C60" s="25">
        <v>47788</v>
      </c>
    </row>
    <row r="61" spans="3:3" x14ac:dyDescent="0.25">
      <c r="C61" s="25">
        <v>47818</v>
      </c>
    </row>
    <row r="62" spans="3:3" x14ac:dyDescent="0.25">
      <c r="C62" s="25">
        <v>47849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Feriados</vt:lpstr>
      <vt:lpstr>Calculadora</vt:lpstr>
      <vt:lpstr>Listas</vt:lpstr>
    </vt:vector>
  </TitlesOfParts>
  <Company>EnTurno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EnTurno</dc:creator>
  <dc:title>Feriados y descanso trabajado en Excel</dc:title>
  <dc:subject/>
  <dc:description/>
  <cp:keywords/>
  <cp:category/>
  <cp:lastModifiedBy>Unknown</cp:lastModifiedBy>
  <dcterms:created xsi:type="dcterms:W3CDTF">2026-10-09T12:00:00Z</dcterms:created>
  <dcterms:modified xsi:type="dcterms:W3CDTF">2026-10-09T12:00:00Z</dcterms:modified>
</cp:coreProperties>
</file>